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Default Extension="emf" ContentType="image/x-emf"/>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8915" windowHeight="11820" tabRatio="940" activeTab="6"/>
  </bookViews>
  <sheets>
    <sheet name="Grundsätzliches" sheetId="21" r:id="rId1"/>
    <sheet name="TAB 6_3_1" sheetId="6" r:id="rId2"/>
    <sheet name="D_6_3_1_Gesamte Kosten" sheetId="7" r:id="rId3"/>
    <sheet name="D_6_3_1_Durchschnittl Kosten" sheetId="13" r:id="rId4"/>
    <sheet name="TAB_6_3_2" sheetId="14" r:id="rId5"/>
    <sheet name="D_6_3_2_Gesamte Kosten" sheetId="17" r:id="rId6"/>
    <sheet name="D_6_3_2_Durchschnittl Kosten" sheetId="15" r:id="rId7"/>
  </sheets>
  <calcPr calcId="145621"/>
</workbook>
</file>

<file path=xl/calcChain.xml><?xml version="1.0" encoding="utf-8"?>
<calcChain xmlns="http://schemas.openxmlformats.org/spreadsheetml/2006/main">
  <c r="D27" i="14"/>
  <c r="D28"/>
  <c r="D29"/>
  <c r="D30"/>
  <c r="D21"/>
  <c r="D22"/>
  <c r="D23"/>
  <c r="D24"/>
  <c r="D25"/>
  <c r="D14"/>
  <c r="D15"/>
  <c r="D16"/>
  <c r="D17"/>
  <c r="D18"/>
  <c r="D19"/>
  <c r="C14"/>
  <c r="A15"/>
  <c r="C15"/>
  <c r="J14"/>
  <c r="J15"/>
  <c r="E14"/>
  <c r="B14"/>
  <c r="E13"/>
  <c r="B13"/>
  <c r="K13"/>
  <c r="G14"/>
  <c r="I14"/>
  <c r="K14"/>
  <c r="H14"/>
  <c r="L14"/>
  <c r="L13"/>
  <c r="E15"/>
  <c r="F13"/>
  <c r="A16"/>
  <c r="J16"/>
  <c r="B15"/>
  <c r="H15"/>
  <c r="B12" i="6"/>
  <c r="K12"/>
  <c r="J13"/>
  <c r="C13"/>
  <c r="B13"/>
  <c r="H13"/>
  <c r="A14"/>
  <c r="A15"/>
  <c r="C15"/>
  <c r="G13"/>
  <c r="K15" i="14"/>
  <c r="L15"/>
  <c r="J17"/>
  <c r="F14"/>
  <c r="I15"/>
  <c r="A17"/>
  <c r="C16"/>
  <c r="B16"/>
  <c r="H16"/>
  <c r="G15"/>
  <c r="E12" i="6"/>
  <c r="C14"/>
  <c r="E14"/>
  <c r="K13"/>
  <c r="J14"/>
  <c r="J15"/>
  <c r="J16"/>
  <c r="J17"/>
  <c r="J18"/>
  <c r="J19"/>
  <c r="J20"/>
  <c r="J21"/>
  <c r="J22"/>
  <c r="J23"/>
  <c r="J24"/>
  <c r="J25"/>
  <c r="J26"/>
  <c r="J27"/>
  <c r="J28"/>
  <c r="J29"/>
  <c r="B15"/>
  <c r="B14"/>
  <c r="H14"/>
  <c r="A16"/>
  <c r="E13"/>
  <c r="G15"/>
  <c r="H15"/>
  <c r="K14"/>
  <c r="E16" i="14"/>
  <c r="G16"/>
  <c r="K16"/>
  <c r="A18"/>
  <c r="C17"/>
  <c r="B17"/>
  <c r="H17"/>
  <c r="J18"/>
  <c r="K15" i="6"/>
  <c r="F12"/>
  <c r="L12"/>
  <c r="G14"/>
  <c r="I13"/>
  <c r="F13"/>
  <c r="I14"/>
  <c r="C16"/>
  <c r="B16"/>
  <c r="A17"/>
  <c r="E15"/>
  <c r="L13"/>
  <c r="L14"/>
  <c r="K17" i="14"/>
  <c r="L16"/>
  <c r="K16" i="6"/>
  <c r="H16"/>
  <c r="B18" i="14"/>
  <c r="H18"/>
  <c r="A19"/>
  <c r="C18"/>
  <c r="J19"/>
  <c r="E17"/>
  <c r="G17"/>
  <c r="I16"/>
  <c r="F15"/>
  <c r="G16" i="6"/>
  <c r="E16"/>
  <c r="I16"/>
  <c r="F15"/>
  <c r="F14"/>
  <c r="I15"/>
  <c r="B17"/>
  <c r="C17"/>
  <c r="G17"/>
  <c r="A18"/>
  <c r="L15"/>
  <c r="L16"/>
  <c r="K17"/>
  <c r="H17"/>
  <c r="G18" i="14"/>
  <c r="E18"/>
  <c r="I17"/>
  <c r="F16"/>
  <c r="C19"/>
  <c r="B19"/>
  <c r="H19"/>
  <c r="A20"/>
  <c r="J20"/>
  <c r="K18"/>
  <c r="L17"/>
  <c r="B18" i="6"/>
  <c r="C18"/>
  <c r="E17"/>
  <c r="A19"/>
  <c r="L18" i="14"/>
  <c r="K19"/>
  <c r="K18" i="6"/>
  <c r="H18"/>
  <c r="A21" i="14"/>
  <c r="C20"/>
  <c r="B20"/>
  <c r="H20"/>
  <c r="F17"/>
  <c r="I18"/>
  <c r="J21"/>
  <c r="K20"/>
  <c r="G19"/>
  <c r="E19"/>
  <c r="E18" i="6"/>
  <c r="F17"/>
  <c r="G18"/>
  <c r="F16"/>
  <c r="I17"/>
  <c r="L17"/>
  <c r="C19"/>
  <c r="B19"/>
  <c r="A20"/>
  <c r="L18"/>
  <c r="K19"/>
  <c r="H19"/>
  <c r="I18"/>
  <c r="J22" i="14"/>
  <c r="E20"/>
  <c r="G20"/>
  <c r="F18"/>
  <c r="I19"/>
  <c r="A22"/>
  <c r="C21"/>
  <c r="B21"/>
  <c r="H21"/>
  <c r="L19"/>
  <c r="E19" i="6"/>
  <c r="F18"/>
  <c r="G19"/>
  <c r="L19"/>
  <c r="C20"/>
  <c r="B20"/>
  <c r="A21"/>
  <c r="K21" i="14"/>
  <c r="K20" i="6"/>
  <c r="H20"/>
  <c r="B22" i="14"/>
  <c r="H22"/>
  <c r="A23"/>
  <c r="C22"/>
  <c r="I20"/>
  <c r="F19"/>
  <c r="J23"/>
  <c r="E21"/>
  <c r="L21"/>
  <c r="G21"/>
  <c r="L20"/>
  <c r="I19" i="6"/>
  <c r="E20"/>
  <c r="F19"/>
  <c r="G20"/>
  <c r="I20"/>
  <c r="L20"/>
  <c r="B21"/>
  <c r="C21"/>
  <c r="A22"/>
  <c r="K22" i="14"/>
  <c r="K21" i="6"/>
  <c r="H21"/>
  <c r="J24" i="14"/>
  <c r="G22"/>
  <c r="E22"/>
  <c r="L22"/>
  <c r="C23"/>
  <c r="B23"/>
  <c r="H23"/>
  <c r="A24"/>
  <c r="I21"/>
  <c r="F20"/>
  <c r="E21" i="6"/>
  <c r="G21"/>
  <c r="L21"/>
  <c r="F20"/>
  <c r="I21"/>
  <c r="B22"/>
  <c r="C22"/>
  <c r="A23"/>
  <c r="K22"/>
  <c r="H22"/>
  <c r="A25" i="14"/>
  <c r="C24"/>
  <c r="B24"/>
  <c r="H24"/>
  <c r="G23"/>
  <c r="E23"/>
  <c r="J25"/>
  <c r="K24"/>
  <c r="F21"/>
  <c r="I22"/>
  <c r="K23"/>
  <c r="L23"/>
  <c r="E22" i="6"/>
  <c r="F21"/>
  <c r="G22"/>
  <c r="C23"/>
  <c r="B23"/>
  <c r="A24"/>
  <c r="L22"/>
  <c r="I22"/>
  <c r="K23"/>
  <c r="H23"/>
  <c r="J26" i="14"/>
  <c r="E24"/>
  <c r="G24"/>
  <c r="F22"/>
  <c r="I23"/>
  <c r="A26"/>
  <c r="C25"/>
  <c r="B25"/>
  <c r="H25"/>
  <c r="E23" i="6"/>
  <c r="F22"/>
  <c r="G23"/>
  <c r="C24"/>
  <c r="B24"/>
  <c r="A25"/>
  <c r="K25" i="14"/>
  <c r="L23" i="6"/>
  <c r="I23"/>
  <c r="K24"/>
  <c r="L24"/>
  <c r="H24"/>
  <c r="B26" i="14"/>
  <c r="H26"/>
  <c r="A27"/>
  <c r="C26"/>
  <c r="I24"/>
  <c r="F23"/>
  <c r="K26"/>
  <c r="J27"/>
  <c r="E25"/>
  <c r="L25"/>
  <c r="G25"/>
  <c r="L24"/>
  <c r="E24" i="6"/>
  <c r="I24"/>
  <c r="G24"/>
  <c r="B25"/>
  <c r="C25"/>
  <c r="A26"/>
  <c r="K25"/>
  <c r="H25"/>
  <c r="J28" i="14"/>
  <c r="G26"/>
  <c r="E26"/>
  <c r="L26"/>
  <c r="C27"/>
  <c r="B27"/>
  <c r="H27"/>
  <c r="A28"/>
  <c r="I25"/>
  <c r="F24"/>
  <c r="F23" i="6"/>
  <c r="E25"/>
  <c r="F24"/>
  <c r="G25"/>
  <c r="B26"/>
  <c r="C26"/>
  <c r="A27"/>
  <c r="L25"/>
  <c r="K26"/>
  <c r="H26"/>
  <c r="I25"/>
  <c r="A29" i="14"/>
  <c r="C28"/>
  <c r="B28"/>
  <c r="H28"/>
  <c r="G27"/>
  <c r="E27"/>
  <c r="J29"/>
  <c r="K28"/>
  <c r="F25"/>
  <c r="I26"/>
  <c r="K27"/>
  <c r="L27"/>
  <c r="E26" i="6"/>
  <c r="F25"/>
  <c r="G26"/>
  <c r="L26"/>
  <c r="C27"/>
  <c r="B27"/>
  <c r="A28"/>
  <c r="I26"/>
  <c r="K27"/>
  <c r="H27"/>
  <c r="J30" i="14"/>
  <c r="E28"/>
  <c r="G28"/>
  <c r="F26"/>
  <c r="I27"/>
  <c r="A30"/>
  <c r="C29"/>
  <c r="B29"/>
  <c r="H29"/>
  <c r="E27" i="6"/>
  <c r="F26"/>
  <c r="G27"/>
  <c r="C28"/>
  <c r="B28"/>
  <c r="A29"/>
  <c r="K29" i="14"/>
  <c r="K28" i="6"/>
  <c r="H28"/>
  <c r="L27"/>
  <c r="I27"/>
  <c r="B30" i="14"/>
  <c r="H30"/>
  <c r="C30"/>
  <c r="I28"/>
  <c r="F27"/>
  <c r="K30"/>
  <c r="E29"/>
  <c r="G29"/>
  <c r="L28"/>
  <c r="E28" i="6"/>
  <c r="I28"/>
  <c r="G28"/>
  <c r="B29"/>
  <c r="C29"/>
  <c r="L28"/>
  <c r="K29"/>
  <c r="H29"/>
  <c r="F27"/>
  <c r="I29" i="14"/>
  <c r="F28"/>
  <c r="G30"/>
  <c r="E30"/>
  <c r="L30"/>
  <c r="L29"/>
  <c r="E29" i="6"/>
  <c r="F28"/>
  <c r="G29"/>
  <c r="L29"/>
  <c r="I29"/>
  <c r="F29" i="14"/>
  <c r="I30"/>
</calcChain>
</file>

<file path=xl/sharedStrings.xml><?xml version="1.0" encoding="utf-8"?>
<sst xmlns="http://schemas.openxmlformats.org/spreadsheetml/2006/main" count="45" uniqueCount="29">
  <si>
    <t>Fixe Kosten (FK)</t>
  </si>
  <si>
    <t>VK gesamt</t>
  </si>
  <si>
    <t>Grenz-kosten (GK)</t>
  </si>
  <si>
    <t>Ø VK</t>
  </si>
  <si>
    <t>Produkt-preis</t>
  </si>
  <si>
    <t>Erlös</t>
  </si>
  <si>
    <t>Gewinn</t>
  </si>
  <si>
    <t>Totale Kosten (TK)</t>
  </si>
  <si>
    <t>Ø TK</t>
  </si>
  <si>
    <t>Hektar</t>
  </si>
  <si>
    <t>Kornertrag (t)</t>
  </si>
  <si>
    <t>Ø FK</t>
  </si>
  <si>
    <t>Kostenverläufe</t>
  </si>
  <si>
    <t>Proportionale (lineare) variable Kosten</t>
  </si>
  <si>
    <t xml:space="preserve">Bei der Änderung der Kosten auf die Änderung des Beschäftigungsgrades lassen sich folgende Kostenverläufe bei den variablen Kosten unterscheiden: </t>
  </si>
  <si>
    <t>Fallbeispiel 1</t>
  </si>
  <si>
    <r>
      <t xml:space="preserve">Der </t>
    </r>
    <r>
      <rPr>
        <i/>
        <sz val="12"/>
        <color indexed="8"/>
        <rFont val="Calibri"/>
        <family val="2"/>
      </rPr>
      <t>Ackerbaubetrieb</t>
    </r>
    <r>
      <rPr>
        <sz val="12"/>
        <color indexed="8"/>
        <rFont val="Calibri"/>
        <family val="2"/>
      </rPr>
      <t xml:space="preserve"> verfügt über eine Mechanisierung für den Anbau von maximal 85 ha Weizen (angenommene Kapazitätsgrenze). Pro Hektar werden fünf Tonnen Weizen geerntet und verkauf. Die variablen Kosten belaufen sich einheitlich auf 550 Euro pro Hektar (proportionale variable Kosten), die fixen Kosten werden mit 10.000 Euro veranschlagt. Die gesamten und durchschnittlichen Kosten (je t Weizen) sind der Tabelle zu entnehmen. </t>
    </r>
  </si>
  <si>
    <t>Korner-trag (t)</t>
  </si>
  <si>
    <t xml:space="preserve">Bei einer Anbaufläche von fünf Hektar errechnen sich variable Kosten von 2.750 Euro (550 Euro mal fünf Hektar), bei zehn Hektar 5.500 Euro usw. Die durchschnittlichen variablen Kosten je Tonne Weizen belaufen sich einheitlich auf 110 Euro (bei fünf Hektar Ackerland: 2.750 : 25 Tonnen), da es sich um proportionale Kosten handelt. Bei gleichbleibenden Fixkosten und proportionalen variablen Kosten entsprechen daher die durchschnittlichen variablen Kosten den Grenzkosten. Die durchschnittlichen Fixkosten reduzieren sich bei zunehmender Ackerfläche, und zwar von 400 Euro bei fünf Hektar (10.000 Euro : 25 Tonnen) auf 24 Euro (10.000 : 425); diese Reduktion wird auch als Fixkostendegression bei zunehmender Produktionsmenge bezeichnet. </t>
  </si>
  <si>
    <r>
      <t xml:space="preserve">Die durchschnittlichen variablen und durchschnittlichen fixen Kosten ergeben die durchschnittlichen Gesamtkosten. Diese können mit dem Produkterlös verglichen werden; daraus lässt sich ableiten, ab welchem Produktionsumfang ein Gewinn erwirtschaftet wird (als </t>
    </r>
    <r>
      <rPr>
        <b/>
        <sz val="12"/>
        <color indexed="8"/>
        <rFont val="Calibri"/>
        <family val="2"/>
      </rPr>
      <t>Gewinnschwelle</t>
    </r>
    <r>
      <rPr>
        <sz val="12"/>
        <color indexed="8"/>
        <rFont val="Calibri"/>
        <family val="2"/>
      </rPr>
      <t xml:space="preserve"> bezeichnet). Bei einem Weizenpreis von 160 Euro pro Tonne müssten demzufolge mindesten 40 Hektar bewirtschaftet werden, um einen Gewinn auszuweisen. Die Grenzkosten von 110 Euro liegen bei einem linearen Verlauf der variablen Kosten immer unter den hier angenommenen Produkterlös. Das heißt, es ist ökonomisch sinnvoll, die Produktion so lange wie möglich auszudehnen.        </t>
    </r>
  </si>
  <si>
    <t>Hinweise zur Berechnung</t>
  </si>
  <si>
    <t>Angaben</t>
  </si>
  <si>
    <t xml:space="preserve">Die gleichen Ergebnisse graphisch aufbereitet veranschaulichen die nächsten beiden Tabellenblätter. Sowohl die Darstellung mit gesamten Kosten als auch jene mit durchschnittlichen Kosten zeigt sofort, dass bei gegebenem Produktpreis ab 40 Hektar Ackerland ein Gewinn erzielt wird. Die Fläche zwischen Produkterlös und Gesamtkosten (D_6_3_1_Gesamte Kosten) bzw. Produkterlös und durchschnittliche Gesamtkosten (D_6_3_1_Durchschnittliche Kosten) kennzeichnet den Gewinn. </t>
  </si>
  <si>
    <t>Fallbeispiel 1a</t>
  </si>
  <si>
    <r>
      <t>Ackerbaubetrieb</t>
    </r>
    <r>
      <rPr>
        <sz val="12"/>
        <color indexed="8"/>
        <rFont val="Calibri"/>
        <family val="2"/>
      </rPr>
      <t xml:space="preserve"> wie bei 6_3_1, aber die fixen Kosten verbleiben nicht einheitlich bei 10.000 Euro sondern steigen in drei Intervallen an (siehe folgende Tabelle). Die variablen Kosten (gesamte und durchschnittliche) sowie die Grenzkosten bleiben im Vergleich zu oben unverändert. Einzig die fixen Kosten ändern sich. Die durchschnittlichen Gesamtkosten liegen unter den hier getroffenen Ansätzen bei einer Ackerfläche von 30 und 60 Hektar mit 143 Euro pro Tonne am niedrigsten. Bei 85 Hektar werden mit 145 Euro pro Tonne etwas höhere durchschnittliche Gesamtkosten ausgewiesen. Ein Hinweis darauf, dass mit Fixkosten von 15.000 Euro noch mehr Ackerfläche bewirtschaftet werden müsste, um die Gesamtkosten bei 30 bzw. 60 Hektar zu unterbieten. </t>
    </r>
  </si>
  <si>
    <t>Proportionale (lineare) variable Kosten mit sprungfixen Kosten</t>
  </si>
  <si>
    <t xml:space="preserve">Die durchschnittlichen Gesamtkosten liegen unter den hier getroffenen Ansätzen bei einer Ackerfläche von 30 und 60 Hektar mit 143 Euro pro Tonne am niedrigsten. Bei 85 Hektar werden mit 145 Euro pro Tonne etwas höhere durchschnittliche Gesamtkosten ausgewiesen. Ein Hinweis darauf, dass mit Fixkosten von 15.000 Euro noch mehr Ackerfläche bewirtschaftet werden müsste, um die Gesamtkosten bei 30 bzw. 60 Hektar zu unterbieten (kann die Kapazitätsgrenze erweitert werden?). </t>
  </si>
  <si>
    <t>Hinweise zur graphischen Lösung (siehe nächste Tabellen)</t>
  </si>
  <si>
    <t>Die graphische Lösung verdeutlicht, dass die optimale Produktionsmenge unter Berücksichtigung sprungfixer Kosten schwieriger abgelesen werden kann als bei einheitlichen Fixkosten.</t>
  </si>
</sst>
</file>

<file path=xl/styles.xml><?xml version="1.0" encoding="utf-8"?>
<styleSheet xmlns="http://schemas.openxmlformats.org/spreadsheetml/2006/main">
  <numFmts count="3">
    <numFmt numFmtId="43" formatCode="_-* #,##0.00_-;\-* #,##0.00_-;_-* &quot;-&quot;??_-;_-@_-"/>
    <numFmt numFmtId="164" formatCode="_-* #,##0_-;\-* #,##0_-;_-* &quot;-&quot;??_-;_-@_-"/>
    <numFmt numFmtId="165" formatCode="#,##0_ ;\-#,##0\ "/>
  </numFmts>
  <fonts count="14">
    <font>
      <sz val="11"/>
      <color theme="1"/>
      <name val="Calibri"/>
      <family val="2"/>
      <scheme val="minor"/>
    </font>
    <font>
      <sz val="11"/>
      <color indexed="8"/>
      <name val="Calibri"/>
      <family val="2"/>
    </font>
    <font>
      <sz val="9"/>
      <color indexed="8"/>
      <name val="Calibri"/>
      <family val="2"/>
    </font>
    <font>
      <sz val="10"/>
      <color indexed="8"/>
      <name val="Calibri"/>
      <family val="2"/>
    </font>
    <font>
      <sz val="10"/>
      <color indexed="8"/>
      <name val="Calibri"/>
      <family val="2"/>
    </font>
    <font>
      <b/>
      <sz val="14"/>
      <color indexed="57"/>
      <name val="Calibri"/>
      <family val="2"/>
    </font>
    <font>
      <b/>
      <sz val="16"/>
      <color indexed="57"/>
      <name val="Calibri"/>
      <family val="2"/>
    </font>
    <font>
      <b/>
      <sz val="22"/>
      <color indexed="57"/>
      <name val="Calibri"/>
      <family val="2"/>
    </font>
    <font>
      <sz val="12"/>
      <color indexed="8"/>
      <name val="Calibri"/>
      <family val="2"/>
    </font>
    <font>
      <b/>
      <sz val="12"/>
      <color indexed="8"/>
      <name val="Calibri"/>
      <family val="2"/>
    </font>
    <font>
      <sz val="12"/>
      <color indexed="8"/>
      <name val="Calibri"/>
      <family val="2"/>
    </font>
    <font>
      <i/>
      <sz val="12"/>
      <color indexed="8"/>
      <name val="Calibri"/>
      <family val="2"/>
    </font>
    <font>
      <b/>
      <sz val="12"/>
      <color indexed="8"/>
      <name val="Calibri"/>
      <family val="2"/>
    </font>
    <font>
      <sz val="10"/>
      <color indexed="8"/>
      <name val="Calibri"/>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4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0" fillId="0" borderId="0" xfId="0" applyAlignment="1">
      <alignment horizontal="center" vertical="center" wrapText="1"/>
    </xf>
    <xf numFmtId="0" fontId="2" fillId="0" borderId="0" xfId="0" applyFont="1"/>
    <xf numFmtId="164" fontId="2" fillId="0" borderId="0" xfId="0" applyNumberFormat="1" applyFont="1"/>
    <xf numFmtId="0" fontId="2"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164" fontId="3" fillId="0" borderId="2" xfId="1" applyNumberFormat="1" applyFont="1" applyBorder="1" applyAlignment="1">
      <alignment horizontal="center" vertical="center" wrapText="1"/>
    </xf>
    <xf numFmtId="0" fontId="3" fillId="0" borderId="3" xfId="0" applyFont="1" applyBorder="1"/>
    <xf numFmtId="164" fontId="3" fillId="0" borderId="3" xfId="0" applyNumberFormat="1" applyFont="1" applyBorder="1"/>
    <xf numFmtId="164" fontId="3" fillId="0" borderId="3" xfId="1" applyNumberFormat="1" applyFont="1" applyBorder="1" applyAlignment="1">
      <alignment horizontal="center" vertical="center" wrapText="1"/>
    </xf>
    <xf numFmtId="0" fontId="3" fillId="0" borderId="4" xfId="0" applyFont="1" applyBorder="1"/>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164" fontId="3" fillId="0" borderId="4" xfId="0" applyNumberFormat="1" applyFont="1" applyBorder="1"/>
    <xf numFmtId="43" fontId="3" fillId="0" borderId="4" xfId="1" applyFont="1" applyBorder="1" applyAlignment="1">
      <alignment horizontal="center" vertical="center" wrapText="1"/>
    </xf>
    <xf numFmtId="164" fontId="3" fillId="0" borderId="4" xfId="1" applyNumberFormat="1" applyFont="1" applyBorder="1" applyAlignment="1">
      <alignment horizontal="center" vertical="center" wrapText="1"/>
    </xf>
    <xf numFmtId="0" fontId="3" fillId="0" borderId="3" xfId="0" applyFont="1" applyBorder="1" applyAlignment="1">
      <alignment horizontal="center"/>
    </xf>
    <xf numFmtId="0" fontId="3" fillId="0" borderId="4" xfId="0" applyFont="1" applyBorder="1" applyAlignment="1">
      <alignment horizontal="center"/>
    </xf>
    <xf numFmtId="0" fontId="12" fillId="0" borderId="0" xfId="0" applyFont="1" applyAlignment="1">
      <alignment horizontal="left"/>
    </xf>
    <xf numFmtId="165" fontId="3" fillId="0" borderId="3" xfId="0" applyNumberFormat="1" applyFont="1" applyBorder="1"/>
    <xf numFmtId="165" fontId="3" fillId="0" borderId="4" xfId="0" applyNumberFormat="1" applyFont="1" applyBorder="1"/>
    <xf numFmtId="0" fontId="4" fillId="0" borderId="2" xfId="0" applyFont="1" applyBorder="1" applyAlignment="1">
      <alignment horizontal="center" vertical="center" wrapText="1"/>
    </xf>
    <xf numFmtId="0" fontId="3" fillId="2" borderId="3" xfId="0" applyFont="1" applyFill="1" applyBorder="1" applyAlignment="1">
      <alignment horizontal="center"/>
    </xf>
    <xf numFmtId="0" fontId="3" fillId="2" borderId="3" xfId="0" applyFont="1" applyFill="1" applyBorder="1"/>
    <xf numFmtId="164" fontId="3" fillId="2" borderId="3" xfId="0" applyNumberFormat="1" applyFont="1" applyFill="1" applyBorder="1"/>
    <xf numFmtId="164" fontId="3" fillId="2" borderId="3" xfId="1" applyNumberFormat="1" applyFont="1" applyFill="1" applyBorder="1" applyAlignment="1">
      <alignment horizontal="center" vertical="center" wrapText="1"/>
    </xf>
    <xf numFmtId="165" fontId="3" fillId="2" borderId="3" xfId="0" applyNumberFormat="1" applyFont="1" applyFill="1" applyBorder="1"/>
    <xf numFmtId="0" fontId="8" fillId="0" borderId="0" xfId="0" applyFont="1" applyAlignment="1">
      <alignment horizontal="left" vertical="center" wrapText="1"/>
    </xf>
    <xf numFmtId="0" fontId="10" fillId="3" borderId="1"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8" fillId="4" borderId="5" xfId="0" applyFont="1" applyFill="1" applyBorder="1" applyAlignment="1">
      <alignment horizontal="left" wrapText="1"/>
    </xf>
    <xf numFmtId="0" fontId="8" fillId="4" borderId="6" xfId="0" applyFont="1" applyFill="1" applyBorder="1" applyAlignment="1">
      <alignment horizontal="left" wrapText="1"/>
    </xf>
    <xf numFmtId="0" fontId="8" fillId="4" borderId="7" xfId="0" applyFont="1" applyFill="1" applyBorder="1" applyAlignment="1">
      <alignment horizontal="left" wrapText="1"/>
    </xf>
    <xf numFmtId="0" fontId="10" fillId="6" borderId="5"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7" xfId="0" applyFont="1" applyFill="1" applyBorder="1" applyAlignment="1">
      <alignment horizontal="left" vertical="center" wrapText="1"/>
    </xf>
  </cellXfs>
  <cellStyles count="2">
    <cellStyle name="Dezimal" xfId="1" builtinId="3"/>
    <cellStyle name="Standard"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chartsheet" Target="chartsheets/sheet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6562499999999999"/>
          <c:y val="3.7037037037037035E-2"/>
          <c:w val="0.81770833333333337"/>
          <c:h val="0.76262626262626265"/>
        </c:manualLayout>
      </c:layout>
      <c:lineChart>
        <c:grouping val="standard"/>
        <c:ser>
          <c:idx val="0"/>
          <c:order val="0"/>
          <c:tx>
            <c:strRef>
              <c:f>'TAB 6_3_1'!$D$10</c:f>
              <c:strCache>
                <c:ptCount val="1"/>
                <c:pt idx="0">
                  <c:v>Fixe Kosten (FK)</c:v>
                </c:pt>
              </c:strCache>
            </c:strRef>
          </c:tx>
          <c:spPr>
            <a:ln w="63500">
              <a:solidFill>
                <a:schemeClr val="accent1">
                  <a:lumMod val="75000"/>
                </a:schemeClr>
              </a:solidFill>
            </a:ln>
          </c:spPr>
          <c:marker>
            <c:symbol val="none"/>
          </c:marker>
          <c:val>
            <c:numRef>
              <c:f>'TAB 6_3_1'!$D$12:$D$29</c:f>
              <c:numCache>
                <c:formatCode>General</c:formatCode>
                <c:ptCount val="18"/>
                <c:pt idx="0">
                  <c:v>10000</c:v>
                </c:pt>
                <c:pt idx="1">
                  <c:v>10000</c:v>
                </c:pt>
                <c:pt idx="2">
                  <c:v>10000</c:v>
                </c:pt>
                <c:pt idx="3">
                  <c:v>10000</c:v>
                </c:pt>
                <c:pt idx="4">
                  <c:v>10000</c:v>
                </c:pt>
                <c:pt idx="5">
                  <c:v>10000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numCache>
            </c:numRef>
          </c:val>
          <c:smooth val="1"/>
        </c:ser>
        <c:ser>
          <c:idx val="1"/>
          <c:order val="1"/>
          <c:tx>
            <c:strRef>
              <c:f>'TAB 6_3_1'!$E$10</c:f>
              <c:strCache>
                <c:ptCount val="1"/>
                <c:pt idx="0">
                  <c:v>Totale Kosten (TK)</c:v>
                </c:pt>
              </c:strCache>
            </c:strRef>
          </c:tx>
          <c:spPr>
            <a:ln w="63500">
              <a:solidFill>
                <a:schemeClr val="accent3">
                  <a:lumMod val="75000"/>
                </a:schemeClr>
              </a:solidFill>
            </a:ln>
          </c:spPr>
          <c:marker>
            <c:symbol val="none"/>
          </c:marker>
          <c:val>
            <c:numRef>
              <c:f>'TAB 6_3_1'!$E$12:$E$29</c:f>
              <c:numCache>
                <c:formatCode>_-* #,##0_-;\-* #,##0_-;_-* "-"??_-;_-@_-</c:formatCode>
                <c:ptCount val="18"/>
                <c:pt idx="0">
                  <c:v>10000</c:v>
                </c:pt>
                <c:pt idx="1">
                  <c:v>12750</c:v>
                </c:pt>
                <c:pt idx="2">
                  <c:v>15500</c:v>
                </c:pt>
                <c:pt idx="3">
                  <c:v>18250</c:v>
                </c:pt>
                <c:pt idx="4">
                  <c:v>21000</c:v>
                </c:pt>
                <c:pt idx="5">
                  <c:v>23750</c:v>
                </c:pt>
                <c:pt idx="6">
                  <c:v>26500</c:v>
                </c:pt>
                <c:pt idx="7">
                  <c:v>29250</c:v>
                </c:pt>
                <c:pt idx="8">
                  <c:v>32000</c:v>
                </c:pt>
                <c:pt idx="9">
                  <c:v>34750</c:v>
                </c:pt>
                <c:pt idx="10">
                  <c:v>37500</c:v>
                </c:pt>
                <c:pt idx="11">
                  <c:v>40250</c:v>
                </c:pt>
                <c:pt idx="12">
                  <c:v>43000</c:v>
                </c:pt>
                <c:pt idx="13">
                  <c:v>45750</c:v>
                </c:pt>
                <c:pt idx="14">
                  <c:v>48500</c:v>
                </c:pt>
                <c:pt idx="15">
                  <c:v>51250</c:v>
                </c:pt>
                <c:pt idx="16">
                  <c:v>54000</c:v>
                </c:pt>
                <c:pt idx="17">
                  <c:v>56750</c:v>
                </c:pt>
              </c:numCache>
            </c:numRef>
          </c:val>
        </c:ser>
        <c:ser>
          <c:idx val="2"/>
          <c:order val="2"/>
          <c:tx>
            <c:strRef>
              <c:f>'TAB 6_3_1'!$K$10</c:f>
              <c:strCache>
                <c:ptCount val="1"/>
                <c:pt idx="0">
                  <c:v>Erlös</c:v>
                </c:pt>
              </c:strCache>
            </c:strRef>
          </c:tx>
          <c:spPr>
            <a:ln w="50800">
              <a:solidFill>
                <a:schemeClr val="bg2">
                  <a:lumMod val="10000"/>
                </a:schemeClr>
              </a:solidFill>
              <a:prstDash val="sysDash"/>
            </a:ln>
          </c:spPr>
          <c:marker>
            <c:symbol val="none"/>
          </c:marker>
          <c:val>
            <c:numRef>
              <c:f>'TAB 6_3_1'!$K$12:$K$29</c:f>
              <c:numCache>
                <c:formatCode>_-* #,##0_-;\-* #,##0_-;_-* "-"??_-;_-@_-</c:formatCode>
                <c:ptCount val="18"/>
                <c:pt idx="0">
                  <c:v>0</c:v>
                </c:pt>
                <c:pt idx="1">
                  <c:v>4000</c:v>
                </c:pt>
                <c:pt idx="2">
                  <c:v>8000</c:v>
                </c:pt>
                <c:pt idx="3">
                  <c:v>12000</c:v>
                </c:pt>
                <c:pt idx="4">
                  <c:v>16000</c:v>
                </c:pt>
                <c:pt idx="5">
                  <c:v>20000</c:v>
                </c:pt>
                <c:pt idx="6">
                  <c:v>24000</c:v>
                </c:pt>
                <c:pt idx="7">
                  <c:v>28000</c:v>
                </c:pt>
                <c:pt idx="8">
                  <c:v>32000</c:v>
                </c:pt>
                <c:pt idx="9">
                  <c:v>36000</c:v>
                </c:pt>
                <c:pt idx="10">
                  <c:v>40000</c:v>
                </c:pt>
                <c:pt idx="11">
                  <c:v>44000</c:v>
                </c:pt>
                <c:pt idx="12">
                  <c:v>48000</c:v>
                </c:pt>
                <c:pt idx="13">
                  <c:v>52000</c:v>
                </c:pt>
                <c:pt idx="14">
                  <c:v>56000</c:v>
                </c:pt>
                <c:pt idx="15">
                  <c:v>60000</c:v>
                </c:pt>
                <c:pt idx="16">
                  <c:v>64000</c:v>
                </c:pt>
                <c:pt idx="17">
                  <c:v>68000</c:v>
                </c:pt>
              </c:numCache>
            </c:numRef>
          </c:val>
        </c:ser>
        <c:marker val="1"/>
        <c:axId val="65483520"/>
        <c:axId val="65485056"/>
      </c:lineChart>
      <c:catAx>
        <c:axId val="65483520"/>
        <c:scaling>
          <c:orientation val="minMax"/>
        </c:scaling>
        <c:axPos val="b"/>
        <c:numFmt formatCode="General" sourceLinked="1"/>
        <c:tickLblPos val="nextTo"/>
        <c:txPr>
          <a:bodyPr rot="-5400000" vert="horz"/>
          <a:lstStyle/>
          <a:p>
            <a:pPr>
              <a:defRPr sz="2400" b="1"/>
            </a:pPr>
            <a:endParaRPr lang="de-DE"/>
          </a:p>
        </c:txPr>
        <c:crossAx val="65485056"/>
        <c:crosses val="autoZero"/>
        <c:auto val="1"/>
        <c:lblAlgn val="ctr"/>
        <c:lblOffset val="100"/>
      </c:catAx>
      <c:valAx>
        <c:axId val="65485056"/>
        <c:scaling>
          <c:orientation val="minMax"/>
          <c:max val="60000"/>
          <c:min val="0"/>
        </c:scaling>
        <c:axPos val="l"/>
        <c:numFmt formatCode="#,##0" sourceLinked="0"/>
        <c:tickLblPos val="nextTo"/>
        <c:txPr>
          <a:bodyPr/>
          <a:lstStyle/>
          <a:p>
            <a:pPr>
              <a:defRPr sz="2000" b="0"/>
            </a:pPr>
            <a:endParaRPr lang="de-DE"/>
          </a:p>
        </c:txPr>
        <c:crossAx val="65483520"/>
        <c:crosses val="autoZero"/>
        <c:crossBetween val="between"/>
      </c:valAx>
    </c:plotArea>
    <c:plotVisOnly val="1"/>
    <c:dispBlanksAs val="gap"/>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4895833333333333"/>
          <c:y val="3.7037037037037035E-2"/>
          <c:w val="0.83229166666666665"/>
          <c:h val="0.78114478114478114"/>
        </c:manualLayout>
      </c:layout>
      <c:lineChart>
        <c:grouping val="standard"/>
        <c:ser>
          <c:idx val="0"/>
          <c:order val="0"/>
          <c:tx>
            <c:strRef>
              <c:f>'TAB 6_3_1'!$G$10</c:f>
              <c:strCache>
                <c:ptCount val="1"/>
                <c:pt idx="0">
                  <c:v>Ø VK</c:v>
                </c:pt>
              </c:strCache>
            </c:strRef>
          </c:tx>
          <c:spPr>
            <a:ln w="63500">
              <a:solidFill>
                <a:schemeClr val="accent6">
                  <a:lumMod val="75000"/>
                </a:schemeClr>
              </a:solidFill>
            </a:ln>
          </c:spPr>
          <c:marker>
            <c:symbol val="none"/>
          </c:marker>
          <c:val>
            <c:numRef>
              <c:f>'TAB 6_3_1'!$G$13:$G$29</c:f>
              <c:numCache>
                <c:formatCode>_-* #,##0_-;\-* #,##0_-;_-* "-"??_-;_-@_-</c:formatCode>
                <c:ptCount val="17"/>
                <c:pt idx="0">
                  <c:v>110</c:v>
                </c:pt>
                <c:pt idx="1">
                  <c:v>110</c:v>
                </c:pt>
                <c:pt idx="2">
                  <c:v>110</c:v>
                </c:pt>
                <c:pt idx="3">
                  <c:v>110</c:v>
                </c:pt>
                <c:pt idx="4">
                  <c:v>110</c:v>
                </c:pt>
                <c:pt idx="5">
                  <c:v>110</c:v>
                </c:pt>
                <c:pt idx="6">
                  <c:v>110</c:v>
                </c:pt>
                <c:pt idx="7">
                  <c:v>110</c:v>
                </c:pt>
                <c:pt idx="8">
                  <c:v>110</c:v>
                </c:pt>
                <c:pt idx="9">
                  <c:v>110</c:v>
                </c:pt>
                <c:pt idx="10">
                  <c:v>110</c:v>
                </c:pt>
                <c:pt idx="11">
                  <c:v>110</c:v>
                </c:pt>
                <c:pt idx="12">
                  <c:v>110</c:v>
                </c:pt>
                <c:pt idx="13">
                  <c:v>110</c:v>
                </c:pt>
                <c:pt idx="14">
                  <c:v>110</c:v>
                </c:pt>
                <c:pt idx="15">
                  <c:v>110</c:v>
                </c:pt>
                <c:pt idx="16">
                  <c:v>110</c:v>
                </c:pt>
              </c:numCache>
            </c:numRef>
          </c:val>
          <c:smooth val="1"/>
        </c:ser>
        <c:ser>
          <c:idx val="1"/>
          <c:order val="1"/>
          <c:tx>
            <c:strRef>
              <c:f>'TAB 6_3_1'!$H$10</c:f>
              <c:strCache>
                <c:ptCount val="1"/>
                <c:pt idx="0">
                  <c:v>Ø FK</c:v>
                </c:pt>
              </c:strCache>
            </c:strRef>
          </c:tx>
          <c:spPr>
            <a:ln w="63500">
              <a:solidFill>
                <a:schemeClr val="accent1">
                  <a:lumMod val="75000"/>
                </a:schemeClr>
              </a:solidFill>
            </a:ln>
          </c:spPr>
          <c:marker>
            <c:symbol val="none"/>
          </c:marker>
          <c:val>
            <c:numRef>
              <c:f>'TAB 6_3_1'!$H$13:$H$29</c:f>
              <c:numCache>
                <c:formatCode>_-* #,##0_-;\-* #,##0_-;_-* "-"??_-;_-@_-</c:formatCode>
                <c:ptCount val="17"/>
                <c:pt idx="0">
                  <c:v>400</c:v>
                </c:pt>
                <c:pt idx="1">
                  <c:v>200</c:v>
                </c:pt>
                <c:pt idx="2">
                  <c:v>133.33333333333334</c:v>
                </c:pt>
                <c:pt idx="3">
                  <c:v>100</c:v>
                </c:pt>
                <c:pt idx="4">
                  <c:v>80</c:v>
                </c:pt>
                <c:pt idx="5">
                  <c:v>66.666666666666671</c:v>
                </c:pt>
                <c:pt idx="6">
                  <c:v>57.142857142857146</c:v>
                </c:pt>
                <c:pt idx="7">
                  <c:v>50</c:v>
                </c:pt>
                <c:pt idx="8">
                  <c:v>44.444444444444443</c:v>
                </c:pt>
                <c:pt idx="9">
                  <c:v>40</c:v>
                </c:pt>
                <c:pt idx="10">
                  <c:v>36.363636363636367</c:v>
                </c:pt>
                <c:pt idx="11">
                  <c:v>33.333333333333336</c:v>
                </c:pt>
                <c:pt idx="12">
                  <c:v>30.76923076923077</c:v>
                </c:pt>
                <c:pt idx="13">
                  <c:v>28.571428571428573</c:v>
                </c:pt>
                <c:pt idx="14">
                  <c:v>26.666666666666668</c:v>
                </c:pt>
                <c:pt idx="15">
                  <c:v>25</c:v>
                </c:pt>
                <c:pt idx="16">
                  <c:v>23.529411764705884</c:v>
                </c:pt>
              </c:numCache>
            </c:numRef>
          </c:val>
          <c:smooth val="1"/>
        </c:ser>
        <c:ser>
          <c:idx val="2"/>
          <c:order val="2"/>
          <c:tx>
            <c:strRef>
              <c:f>'TAB 6_3_1'!$I$10</c:f>
              <c:strCache>
                <c:ptCount val="1"/>
                <c:pt idx="0">
                  <c:v>Ø TK</c:v>
                </c:pt>
              </c:strCache>
            </c:strRef>
          </c:tx>
          <c:spPr>
            <a:ln w="63500">
              <a:solidFill>
                <a:schemeClr val="accent3">
                  <a:lumMod val="75000"/>
                </a:schemeClr>
              </a:solidFill>
            </a:ln>
          </c:spPr>
          <c:marker>
            <c:symbol val="none"/>
          </c:marker>
          <c:val>
            <c:numRef>
              <c:f>'TAB 6_3_1'!$I$13:$I$29</c:f>
              <c:numCache>
                <c:formatCode>_-* #,##0_-;\-* #,##0_-;_-* "-"??_-;_-@_-</c:formatCode>
                <c:ptCount val="17"/>
                <c:pt idx="0">
                  <c:v>510</c:v>
                </c:pt>
                <c:pt idx="1">
                  <c:v>310</c:v>
                </c:pt>
                <c:pt idx="2">
                  <c:v>243.33333333333334</c:v>
                </c:pt>
                <c:pt idx="3">
                  <c:v>210</c:v>
                </c:pt>
                <c:pt idx="4">
                  <c:v>190</c:v>
                </c:pt>
                <c:pt idx="5">
                  <c:v>176.66666666666666</c:v>
                </c:pt>
                <c:pt idx="6">
                  <c:v>167.14285714285714</c:v>
                </c:pt>
                <c:pt idx="7">
                  <c:v>160</c:v>
                </c:pt>
                <c:pt idx="8">
                  <c:v>154.44444444444446</c:v>
                </c:pt>
                <c:pt idx="9">
                  <c:v>150</c:v>
                </c:pt>
                <c:pt idx="10">
                  <c:v>146.36363636363637</c:v>
                </c:pt>
                <c:pt idx="11">
                  <c:v>143.33333333333334</c:v>
                </c:pt>
                <c:pt idx="12">
                  <c:v>140.76923076923077</c:v>
                </c:pt>
                <c:pt idx="13">
                  <c:v>138.57142857142858</c:v>
                </c:pt>
                <c:pt idx="14">
                  <c:v>136.66666666666666</c:v>
                </c:pt>
                <c:pt idx="15">
                  <c:v>135</c:v>
                </c:pt>
                <c:pt idx="16">
                  <c:v>133.52941176470588</c:v>
                </c:pt>
              </c:numCache>
            </c:numRef>
          </c:val>
          <c:smooth val="1"/>
        </c:ser>
        <c:ser>
          <c:idx val="3"/>
          <c:order val="3"/>
          <c:tx>
            <c:strRef>
              <c:f>'TAB 6_3_1'!$J$10</c:f>
              <c:strCache>
                <c:ptCount val="1"/>
                <c:pt idx="0">
                  <c:v>Produkt-preis</c:v>
                </c:pt>
              </c:strCache>
            </c:strRef>
          </c:tx>
          <c:spPr>
            <a:ln w="38100">
              <a:solidFill>
                <a:schemeClr val="bg2">
                  <a:lumMod val="10000"/>
                </a:schemeClr>
              </a:solidFill>
              <a:prstDash val="sysDash"/>
            </a:ln>
          </c:spPr>
          <c:marker>
            <c:symbol val="none"/>
          </c:marker>
          <c:val>
            <c:numRef>
              <c:f>'TAB 6_3_1'!$J$13:$J$29</c:f>
              <c:numCache>
                <c:formatCode>_-* #,##0_-;\-* #,##0_-;_-* "-"??_-;_-@_-</c:formatCode>
                <c:ptCount val="17"/>
                <c:pt idx="0">
                  <c:v>160</c:v>
                </c:pt>
                <c:pt idx="1">
                  <c:v>160</c:v>
                </c:pt>
                <c:pt idx="2">
                  <c:v>160</c:v>
                </c:pt>
                <c:pt idx="3">
                  <c:v>160</c:v>
                </c:pt>
                <c:pt idx="4">
                  <c:v>160</c:v>
                </c:pt>
                <c:pt idx="5">
                  <c:v>160</c:v>
                </c:pt>
                <c:pt idx="6">
                  <c:v>160</c:v>
                </c:pt>
                <c:pt idx="7">
                  <c:v>160</c:v>
                </c:pt>
                <c:pt idx="8">
                  <c:v>160</c:v>
                </c:pt>
                <c:pt idx="9">
                  <c:v>160</c:v>
                </c:pt>
                <c:pt idx="10">
                  <c:v>160</c:v>
                </c:pt>
                <c:pt idx="11">
                  <c:v>160</c:v>
                </c:pt>
                <c:pt idx="12">
                  <c:v>160</c:v>
                </c:pt>
                <c:pt idx="13">
                  <c:v>160</c:v>
                </c:pt>
                <c:pt idx="14">
                  <c:v>160</c:v>
                </c:pt>
                <c:pt idx="15">
                  <c:v>160</c:v>
                </c:pt>
                <c:pt idx="16">
                  <c:v>160</c:v>
                </c:pt>
              </c:numCache>
            </c:numRef>
          </c:val>
        </c:ser>
        <c:marker val="1"/>
        <c:axId val="64889984"/>
        <c:axId val="64891520"/>
      </c:lineChart>
      <c:catAx>
        <c:axId val="64889984"/>
        <c:scaling>
          <c:orientation val="minMax"/>
        </c:scaling>
        <c:axPos val="b"/>
        <c:numFmt formatCode="General" sourceLinked="1"/>
        <c:tickLblPos val="nextTo"/>
        <c:txPr>
          <a:bodyPr rot="-5400000" vert="horz"/>
          <a:lstStyle/>
          <a:p>
            <a:pPr>
              <a:defRPr sz="2400" b="1"/>
            </a:pPr>
            <a:endParaRPr lang="de-DE"/>
          </a:p>
        </c:txPr>
        <c:crossAx val="64891520"/>
        <c:crosses val="autoZero"/>
        <c:auto val="1"/>
        <c:lblAlgn val="ctr"/>
        <c:lblOffset val="100"/>
      </c:catAx>
      <c:valAx>
        <c:axId val="64891520"/>
        <c:scaling>
          <c:orientation val="minMax"/>
          <c:max val="300"/>
          <c:min val="0"/>
        </c:scaling>
        <c:axPos val="l"/>
        <c:numFmt formatCode="#,##0" sourceLinked="0"/>
        <c:tickLblPos val="nextTo"/>
        <c:txPr>
          <a:bodyPr/>
          <a:lstStyle/>
          <a:p>
            <a:pPr>
              <a:defRPr sz="2400" b="0"/>
            </a:pPr>
            <a:endParaRPr lang="de-DE"/>
          </a:p>
        </c:txPr>
        <c:crossAx val="64889984"/>
        <c:crosses val="autoZero"/>
        <c:crossBetween val="between"/>
        <c:majorUnit val="25"/>
      </c:valAx>
    </c:plotArea>
    <c:plotVisOnly val="1"/>
    <c:dispBlanksAs val="gap"/>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6562499999999999"/>
          <c:y val="3.7037037037037035E-2"/>
          <c:w val="0.81770833333333337"/>
          <c:h val="0.76262626262626265"/>
        </c:manualLayout>
      </c:layout>
      <c:lineChart>
        <c:grouping val="standard"/>
        <c:ser>
          <c:idx val="0"/>
          <c:order val="0"/>
          <c:tx>
            <c:strRef>
              <c:f>TAB_6_3_2!$D$11</c:f>
              <c:strCache>
                <c:ptCount val="1"/>
                <c:pt idx="0">
                  <c:v>Fixe Kosten (FK)</c:v>
                </c:pt>
              </c:strCache>
            </c:strRef>
          </c:tx>
          <c:spPr>
            <a:ln w="63500">
              <a:solidFill>
                <a:schemeClr val="accent1">
                  <a:lumMod val="75000"/>
                </a:schemeClr>
              </a:solidFill>
            </a:ln>
          </c:spPr>
          <c:marker>
            <c:symbol val="none"/>
          </c:marker>
          <c:val>
            <c:numRef>
              <c:f>TAB_6_3_2!$D$13:$D$30</c:f>
              <c:numCache>
                <c:formatCode>General</c:formatCode>
                <c:ptCount val="18"/>
                <c:pt idx="0">
                  <c:v>5000</c:v>
                </c:pt>
                <c:pt idx="1">
                  <c:v>5000</c:v>
                </c:pt>
                <c:pt idx="2">
                  <c:v>5000</c:v>
                </c:pt>
                <c:pt idx="3">
                  <c:v>5000</c:v>
                </c:pt>
                <c:pt idx="4">
                  <c:v>5000</c:v>
                </c:pt>
                <c:pt idx="5">
                  <c:v>5000</c:v>
                </c:pt>
                <c:pt idx="6">
                  <c:v>5000</c:v>
                </c:pt>
                <c:pt idx="7">
                  <c:v>10000</c:v>
                </c:pt>
                <c:pt idx="8">
                  <c:v>10000</c:v>
                </c:pt>
                <c:pt idx="9">
                  <c:v>10000</c:v>
                </c:pt>
                <c:pt idx="10">
                  <c:v>10000</c:v>
                </c:pt>
                <c:pt idx="11">
                  <c:v>10000</c:v>
                </c:pt>
                <c:pt idx="12">
                  <c:v>10000</c:v>
                </c:pt>
                <c:pt idx="13">
                  <c:v>15000</c:v>
                </c:pt>
                <c:pt idx="14">
                  <c:v>15000</c:v>
                </c:pt>
                <c:pt idx="15">
                  <c:v>15000</c:v>
                </c:pt>
                <c:pt idx="16">
                  <c:v>15000</c:v>
                </c:pt>
                <c:pt idx="17">
                  <c:v>15000</c:v>
                </c:pt>
              </c:numCache>
            </c:numRef>
          </c:val>
        </c:ser>
        <c:ser>
          <c:idx val="1"/>
          <c:order val="1"/>
          <c:tx>
            <c:strRef>
              <c:f>TAB_6_3_2!$E$11</c:f>
              <c:strCache>
                <c:ptCount val="1"/>
                <c:pt idx="0">
                  <c:v>Totale Kosten (TK)</c:v>
                </c:pt>
              </c:strCache>
            </c:strRef>
          </c:tx>
          <c:spPr>
            <a:ln w="63500">
              <a:solidFill>
                <a:schemeClr val="accent3">
                  <a:lumMod val="75000"/>
                </a:schemeClr>
              </a:solidFill>
            </a:ln>
          </c:spPr>
          <c:marker>
            <c:symbol val="none"/>
          </c:marker>
          <c:val>
            <c:numRef>
              <c:f>TAB_6_3_2!$E$13:$E$30</c:f>
              <c:numCache>
                <c:formatCode>_-* #,##0_-;\-* #,##0_-;_-* "-"??_-;_-@_-</c:formatCode>
                <c:ptCount val="18"/>
                <c:pt idx="0">
                  <c:v>5000</c:v>
                </c:pt>
                <c:pt idx="1">
                  <c:v>7750</c:v>
                </c:pt>
                <c:pt idx="2">
                  <c:v>10500</c:v>
                </c:pt>
                <c:pt idx="3">
                  <c:v>13250</c:v>
                </c:pt>
                <c:pt idx="4">
                  <c:v>16000</c:v>
                </c:pt>
                <c:pt idx="5">
                  <c:v>18750</c:v>
                </c:pt>
                <c:pt idx="6">
                  <c:v>21500</c:v>
                </c:pt>
                <c:pt idx="7">
                  <c:v>29250</c:v>
                </c:pt>
                <c:pt idx="8">
                  <c:v>32000</c:v>
                </c:pt>
                <c:pt idx="9">
                  <c:v>34750</c:v>
                </c:pt>
                <c:pt idx="10">
                  <c:v>37500</c:v>
                </c:pt>
                <c:pt idx="11">
                  <c:v>40250</c:v>
                </c:pt>
                <c:pt idx="12">
                  <c:v>43000</c:v>
                </c:pt>
                <c:pt idx="13">
                  <c:v>50750</c:v>
                </c:pt>
                <c:pt idx="14">
                  <c:v>53500</c:v>
                </c:pt>
                <c:pt idx="15">
                  <c:v>56250</c:v>
                </c:pt>
                <c:pt idx="16">
                  <c:v>59000</c:v>
                </c:pt>
                <c:pt idx="17">
                  <c:v>61750</c:v>
                </c:pt>
              </c:numCache>
            </c:numRef>
          </c:val>
        </c:ser>
        <c:ser>
          <c:idx val="2"/>
          <c:order val="2"/>
          <c:tx>
            <c:strRef>
              <c:f>TAB_6_3_2!$K$11</c:f>
              <c:strCache>
                <c:ptCount val="1"/>
                <c:pt idx="0">
                  <c:v>Erlös</c:v>
                </c:pt>
              </c:strCache>
            </c:strRef>
          </c:tx>
          <c:spPr>
            <a:ln w="50800">
              <a:solidFill>
                <a:schemeClr val="bg2">
                  <a:lumMod val="10000"/>
                </a:schemeClr>
              </a:solidFill>
              <a:prstDash val="sysDash"/>
            </a:ln>
          </c:spPr>
          <c:marker>
            <c:symbol val="none"/>
          </c:marker>
          <c:val>
            <c:numRef>
              <c:f>TAB_6_3_2!$K$13:$K$30</c:f>
              <c:numCache>
                <c:formatCode>_-* #,##0_-;\-* #,##0_-;_-* "-"??_-;_-@_-</c:formatCode>
                <c:ptCount val="18"/>
                <c:pt idx="0">
                  <c:v>0</c:v>
                </c:pt>
                <c:pt idx="1">
                  <c:v>4000</c:v>
                </c:pt>
                <c:pt idx="2">
                  <c:v>8000</c:v>
                </c:pt>
                <c:pt idx="3">
                  <c:v>12000</c:v>
                </c:pt>
                <c:pt idx="4">
                  <c:v>16000</c:v>
                </c:pt>
                <c:pt idx="5">
                  <c:v>20000</c:v>
                </c:pt>
                <c:pt idx="6">
                  <c:v>24000</c:v>
                </c:pt>
                <c:pt idx="7">
                  <c:v>28000</c:v>
                </c:pt>
                <c:pt idx="8">
                  <c:v>32000</c:v>
                </c:pt>
                <c:pt idx="9">
                  <c:v>36000</c:v>
                </c:pt>
                <c:pt idx="10">
                  <c:v>40000</c:v>
                </c:pt>
                <c:pt idx="11">
                  <c:v>44000</c:v>
                </c:pt>
                <c:pt idx="12">
                  <c:v>48000</c:v>
                </c:pt>
                <c:pt idx="13">
                  <c:v>52000</c:v>
                </c:pt>
                <c:pt idx="14">
                  <c:v>56000</c:v>
                </c:pt>
                <c:pt idx="15">
                  <c:v>60000</c:v>
                </c:pt>
                <c:pt idx="16">
                  <c:v>64000</c:v>
                </c:pt>
                <c:pt idx="17">
                  <c:v>68000</c:v>
                </c:pt>
              </c:numCache>
            </c:numRef>
          </c:val>
        </c:ser>
        <c:marker val="1"/>
        <c:axId val="40320000"/>
        <c:axId val="59548416"/>
      </c:lineChart>
      <c:catAx>
        <c:axId val="40320000"/>
        <c:scaling>
          <c:orientation val="minMax"/>
        </c:scaling>
        <c:axPos val="b"/>
        <c:numFmt formatCode="General" sourceLinked="1"/>
        <c:tickLblPos val="nextTo"/>
        <c:txPr>
          <a:bodyPr rot="-5400000" vert="horz"/>
          <a:lstStyle/>
          <a:p>
            <a:pPr>
              <a:defRPr sz="2400" b="1"/>
            </a:pPr>
            <a:endParaRPr lang="de-DE"/>
          </a:p>
        </c:txPr>
        <c:crossAx val="59548416"/>
        <c:crosses val="autoZero"/>
        <c:auto val="1"/>
        <c:lblAlgn val="ctr"/>
        <c:lblOffset val="100"/>
      </c:catAx>
      <c:valAx>
        <c:axId val="59548416"/>
        <c:scaling>
          <c:orientation val="minMax"/>
          <c:max val="60000"/>
          <c:min val="0"/>
        </c:scaling>
        <c:axPos val="l"/>
        <c:numFmt formatCode="#,##0" sourceLinked="0"/>
        <c:tickLblPos val="nextTo"/>
        <c:txPr>
          <a:bodyPr/>
          <a:lstStyle/>
          <a:p>
            <a:pPr>
              <a:defRPr sz="2000" b="0"/>
            </a:pPr>
            <a:endParaRPr lang="de-DE"/>
          </a:p>
        </c:txPr>
        <c:crossAx val="40320000"/>
        <c:crosses val="autoZero"/>
        <c:crossBetween val="between"/>
      </c:valAx>
    </c:plotArea>
    <c:plotVisOnly val="1"/>
    <c:dispBlanksAs val="gap"/>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4583333333333334"/>
          <c:y val="3.7037037037037035E-2"/>
          <c:w val="0.83229166666666665"/>
          <c:h val="0.78114478114478114"/>
        </c:manualLayout>
      </c:layout>
      <c:lineChart>
        <c:grouping val="standard"/>
        <c:ser>
          <c:idx val="0"/>
          <c:order val="0"/>
          <c:tx>
            <c:strRef>
              <c:f>TAB_6_3_2!$G$11</c:f>
              <c:strCache>
                <c:ptCount val="1"/>
                <c:pt idx="0">
                  <c:v>Ø VK</c:v>
                </c:pt>
              </c:strCache>
            </c:strRef>
          </c:tx>
          <c:spPr>
            <a:ln w="63500">
              <a:solidFill>
                <a:schemeClr val="accent6">
                  <a:lumMod val="75000"/>
                </a:schemeClr>
              </a:solidFill>
            </a:ln>
          </c:spPr>
          <c:marker>
            <c:symbol val="none"/>
          </c:marker>
          <c:val>
            <c:numRef>
              <c:f>TAB_6_3_2!$G$14:$G$30</c:f>
              <c:numCache>
                <c:formatCode>_-* #,##0_-;\-* #,##0_-;_-* "-"??_-;_-@_-</c:formatCode>
                <c:ptCount val="17"/>
                <c:pt idx="0">
                  <c:v>110</c:v>
                </c:pt>
                <c:pt idx="1">
                  <c:v>110</c:v>
                </c:pt>
                <c:pt idx="2">
                  <c:v>110</c:v>
                </c:pt>
                <c:pt idx="3">
                  <c:v>110</c:v>
                </c:pt>
                <c:pt idx="4">
                  <c:v>110</c:v>
                </c:pt>
                <c:pt idx="5">
                  <c:v>110</c:v>
                </c:pt>
                <c:pt idx="6">
                  <c:v>110</c:v>
                </c:pt>
                <c:pt idx="7">
                  <c:v>110</c:v>
                </c:pt>
                <c:pt idx="8">
                  <c:v>110</c:v>
                </c:pt>
                <c:pt idx="9">
                  <c:v>110</c:v>
                </c:pt>
                <c:pt idx="10">
                  <c:v>110</c:v>
                </c:pt>
                <c:pt idx="11">
                  <c:v>110</c:v>
                </c:pt>
                <c:pt idx="12">
                  <c:v>110</c:v>
                </c:pt>
                <c:pt idx="13">
                  <c:v>110</c:v>
                </c:pt>
                <c:pt idx="14">
                  <c:v>110</c:v>
                </c:pt>
                <c:pt idx="15">
                  <c:v>110</c:v>
                </c:pt>
                <c:pt idx="16">
                  <c:v>110</c:v>
                </c:pt>
              </c:numCache>
            </c:numRef>
          </c:val>
          <c:smooth val="1"/>
        </c:ser>
        <c:ser>
          <c:idx val="1"/>
          <c:order val="1"/>
          <c:tx>
            <c:strRef>
              <c:f>TAB_6_3_2!$H$11</c:f>
              <c:strCache>
                <c:ptCount val="1"/>
                <c:pt idx="0">
                  <c:v>Ø FK</c:v>
                </c:pt>
              </c:strCache>
            </c:strRef>
          </c:tx>
          <c:spPr>
            <a:ln w="63500">
              <a:solidFill>
                <a:schemeClr val="accent1">
                  <a:lumMod val="75000"/>
                </a:schemeClr>
              </a:solidFill>
            </a:ln>
          </c:spPr>
          <c:marker>
            <c:symbol val="none"/>
          </c:marker>
          <c:val>
            <c:numRef>
              <c:f>TAB_6_3_2!$H$14:$H$30</c:f>
              <c:numCache>
                <c:formatCode>_-* #,##0_-;\-* #,##0_-;_-* "-"??_-;_-@_-</c:formatCode>
                <c:ptCount val="17"/>
                <c:pt idx="0">
                  <c:v>200</c:v>
                </c:pt>
                <c:pt idx="1">
                  <c:v>100</c:v>
                </c:pt>
                <c:pt idx="2">
                  <c:v>66.666666666666671</c:v>
                </c:pt>
                <c:pt idx="3">
                  <c:v>50</c:v>
                </c:pt>
                <c:pt idx="4">
                  <c:v>40</c:v>
                </c:pt>
                <c:pt idx="5">
                  <c:v>33.333333333333336</c:v>
                </c:pt>
                <c:pt idx="6">
                  <c:v>57.142857142857146</c:v>
                </c:pt>
                <c:pt idx="7">
                  <c:v>50</c:v>
                </c:pt>
                <c:pt idx="8">
                  <c:v>44.444444444444443</c:v>
                </c:pt>
                <c:pt idx="9">
                  <c:v>40</c:v>
                </c:pt>
                <c:pt idx="10">
                  <c:v>36.363636363636367</c:v>
                </c:pt>
                <c:pt idx="11">
                  <c:v>33.333333333333336</c:v>
                </c:pt>
                <c:pt idx="12">
                  <c:v>46.153846153846153</c:v>
                </c:pt>
                <c:pt idx="13">
                  <c:v>42.857142857142854</c:v>
                </c:pt>
                <c:pt idx="14">
                  <c:v>40</c:v>
                </c:pt>
                <c:pt idx="15">
                  <c:v>37.5</c:v>
                </c:pt>
                <c:pt idx="16">
                  <c:v>35.294117647058826</c:v>
                </c:pt>
              </c:numCache>
            </c:numRef>
          </c:val>
        </c:ser>
        <c:ser>
          <c:idx val="2"/>
          <c:order val="2"/>
          <c:tx>
            <c:strRef>
              <c:f>TAB_6_3_2!$I$11</c:f>
              <c:strCache>
                <c:ptCount val="1"/>
                <c:pt idx="0">
                  <c:v>Ø TK</c:v>
                </c:pt>
              </c:strCache>
            </c:strRef>
          </c:tx>
          <c:spPr>
            <a:ln w="63500">
              <a:solidFill>
                <a:schemeClr val="accent3">
                  <a:lumMod val="75000"/>
                </a:schemeClr>
              </a:solidFill>
            </a:ln>
          </c:spPr>
          <c:marker>
            <c:symbol val="none"/>
          </c:marker>
          <c:val>
            <c:numRef>
              <c:f>TAB_6_3_2!$I$14:$I$30</c:f>
              <c:numCache>
                <c:formatCode>_-* #,##0_-;\-* #,##0_-;_-* "-"??_-;_-@_-</c:formatCode>
                <c:ptCount val="17"/>
                <c:pt idx="0">
                  <c:v>310</c:v>
                </c:pt>
                <c:pt idx="1">
                  <c:v>210</c:v>
                </c:pt>
                <c:pt idx="2">
                  <c:v>176.66666666666666</c:v>
                </c:pt>
                <c:pt idx="3">
                  <c:v>160</c:v>
                </c:pt>
                <c:pt idx="4">
                  <c:v>150</c:v>
                </c:pt>
                <c:pt idx="5">
                  <c:v>143.33333333333334</c:v>
                </c:pt>
                <c:pt idx="6">
                  <c:v>167.14285714285714</c:v>
                </c:pt>
                <c:pt idx="7">
                  <c:v>160</c:v>
                </c:pt>
                <c:pt idx="8">
                  <c:v>154.44444444444446</c:v>
                </c:pt>
                <c:pt idx="9">
                  <c:v>150</c:v>
                </c:pt>
                <c:pt idx="10">
                  <c:v>146.36363636363637</c:v>
                </c:pt>
                <c:pt idx="11">
                  <c:v>143.33333333333334</c:v>
                </c:pt>
                <c:pt idx="12">
                  <c:v>156.15384615384616</c:v>
                </c:pt>
                <c:pt idx="13">
                  <c:v>152.85714285714286</c:v>
                </c:pt>
                <c:pt idx="14">
                  <c:v>150</c:v>
                </c:pt>
                <c:pt idx="15">
                  <c:v>147.5</c:v>
                </c:pt>
                <c:pt idx="16">
                  <c:v>145.29411764705881</c:v>
                </c:pt>
              </c:numCache>
            </c:numRef>
          </c:val>
        </c:ser>
        <c:ser>
          <c:idx val="3"/>
          <c:order val="3"/>
          <c:tx>
            <c:strRef>
              <c:f>TAB_6_3_2!$J$11</c:f>
              <c:strCache>
                <c:ptCount val="1"/>
                <c:pt idx="0">
                  <c:v>Produkt-preis</c:v>
                </c:pt>
              </c:strCache>
            </c:strRef>
          </c:tx>
          <c:spPr>
            <a:ln w="38100">
              <a:solidFill>
                <a:schemeClr val="bg2">
                  <a:lumMod val="10000"/>
                </a:schemeClr>
              </a:solidFill>
              <a:prstDash val="sysDash"/>
            </a:ln>
          </c:spPr>
          <c:marker>
            <c:symbol val="none"/>
          </c:marker>
          <c:val>
            <c:numRef>
              <c:f>TAB_6_3_2!$J$14:$J$30</c:f>
              <c:numCache>
                <c:formatCode>_-* #,##0_-;\-* #,##0_-;_-* "-"??_-;_-@_-</c:formatCode>
                <c:ptCount val="17"/>
                <c:pt idx="0">
                  <c:v>160</c:v>
                </c:pt>
                <c:pt idx="1">
                  <c:v>160</c:v>
                </c:pt>
                <c:pt idx="2">
                  <c:v>160</c:v>
                </c:pt>
                <c:pt idx="3">
                  <c:v>160</c:v>
                </c:pt>
                <c:pt idx="4">
                  <c:v>160</c:v>
                </c:pt>
                <c:pt idx="5">
                  <c:v>160</c:v>
                </c:pt>
                <c:pt idx="6">
                  <c:v>160</c:v>
                </c:pt>
                <c:pt idx="7">
                  <c:v>160</c:v>
                </c:pt>
                <c:pt idx="8">
                  <c:v>160</c:v>
                </c:pt>
                <c:pt idx="9">
                  <c:v>160</c:v>
                </c:pt>
                <c:pt idx="10">
                  <c:v>160</c:v>
                </c:pt>
                <c:pt idx="11">
                  <c:v>160</c:v>
                </c:pt>
                <c:pt idx="12">
                  <c:v>160</c:v>
                </c:pt>
                <c:pt idx="13">
                  <c:v>160</c:v>
                </c:pt>
                <c:pt idx="14">
                  <c:v>160</c:v>
                </c:pt>
                <c:pt idx="15">
                  <c:v>160</c:v>
                </c:pt>
                <c:pt idx="16">
                  <c:v>160</c:v>
                </c:pt>
              </c:numCache>
            </c:numRef>
          </c:val>
        </c:ser>
        <c:marker val="1"/>
        <c:axId val="65507712"/>
        <c:axId val="65509248"/>
      </c:lineChart>
      <c:catAx>
        <c:axId val="65507712"/>
        <c:scaling>
          <c:orientation val="minMax"/>
        </c:scaling>
        <c:axPos val="b"/>
        <c:numFmt formatCode="General" sourceLinked="1"/>
        <c:tickLblPos val="nextTo"/>
        <c:txPr>
          <a:bodyPr rot="-5400000" vert="horz"/>
          <a:lstStyle/>
          <a:p>
            <a:pPr>
              <a:defRPr sz="2400" b="1"/>
            </a:pPr>
            <a:endParaRPr lang="de-DE"/>
          </a:p>
        </c:txPr>
        <c:crossAx val="65509248"/>
        <c:crosses val="autoZero"/>
        <c:auto val="1"/>
        <c:lblAlgn val="ctr"/>
        <c:lblOffset val="100"/>
      </c:catAx>
      <c:valAx>
        <c:axId val="65509248"/>
        <c:scaling>
          <c:orientation val="minMax"/>
          <c:max val="300"/>
          <c:min val="0"/>
        </c:scaling>
        <c:axPos val="l"/>
        <c:numFmt formatCode="#,##0" sourceLinked="0"/>
        <c:tickLblPos val="nextTo"/>
        <c:txPr>
          <a:bodyPr/>
          <a:lstStyle/>
          <a:p>
            <a:pPr>
              <a:defRPr sz="2400" b="0"/>
            </a:pPr>
            <a:endParaRPr lang="de-DE"/>
          </a:p>
        </c:txPr>
        <c:crossAx val="65507712"/>
        <c:crosses val="autoZero"/>
        <c:crossBetween val="between"/>
        <c:majorUnit val="25"/>
      </c:valAx>
    </c:plotArea>
    <c:plotVisOnly val="1"/>
    <c:dispBlanksAs val="gap"/>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10" workbookViewId="0"/>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0" workbookViewId="0"/>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0" workbookViewId="0"/>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sheetPr/>
  <sheetViews>
    <sheetView tabSelected="1" zoomScale="110" workbookViewId="0"/>
  </sheetViews>
  <pageMargins left="0.7" right="0.7" top="0.78740157499999996" bottom="0.78740157499999996"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247650</xdr:colOff>
      <xdr:row>11</xdr:row>
      <xdr:rowOff>180975</xdr:rowOff>
    </xdr:to>
    <xdr:pic>
      <xdr:nvPicPr>
        <xdr:cNvPr id="2049" name="Grafik 1"/>
        <xdr:cNvPicPr>
          <a:picLocks noChangeAspect="1" noChangeArrowheads="1"/>
        </xdr:cNvPicPr>
      </xdr:nvPicPr>
      <xdr:blipFill>
        <a:blip xmlns:r="http://schemas.openxmlformats.org/officeDocument/2006/relationships" r:embed="rId1" cstate="print"/>
        <a:srcRect l="3067" r="1842" b="19231"/>
        <a:stretch>
          <a:fillRect/>
        </a:stretch>
      </xdr:blipFill>
      <xdr:spPr bwMode="auto">
        <a:xfrm>
          <a:off x="0" y="1209675"/>
          <a:ext cx="5581650" cy="1514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0.66099</cdr:x>
      <cdr:y>0.67467</cdr:y>
    </cdr:from>
    <cdr:to>
      <cdr:x>0.96605</cdr:x>
      <cdr:y>0.7502</cdr:y>
    </cdr:to>
    <cdr:sp macro="" textlink="">
      <cdr:nvSpPr>
        <cdr:cNvPr id="3" name="Textfeld 1"/>
        <cdr:cNvSpPr txBox="1"/>
      </cdr:nvSpPr>
      <cdr:spPr>
        <a:xfrm xmlns:a="http://schemas.openxmlformats.org/drawingml/2006/main">
          <a:off x="6146780" y="4085944"/>
          <a:ext cx="2841334" cy="460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accent1">
                  <a:lumMod val="75000"/>
                </a:schemeClr>
              </a:solidFill>
            </a:rPr>
            <a:t>Fixe Kosten</a:t>
          </a:r>
        </a:p>
      </cdr:txBody>
    </cdr:sp>
  </cdr:relSizeAnchor>
  <cdr:relSizeAnchor xmlns:cdr="http://schemas.openxmlformats.org/drawingml/2006/chartDrawing">
    <cdr:from>
      <cdr:x>0.67148</cdr:x>
      <cdr:y>0.28614</cdr:y>
    </cdr:from>
    <cdr:to>
      <cdr:x>0.96115</cdr:x>
      <cdr:y>0.35715</cdr:y>
    </cdr:to>
    <cdr:sp macro="" textlink="">
      <cdr:nvSpPr>
        <cdr:cNvPr id="4" name="Textfeld 1"/>
        <cdr:cNvSpPr txBox="1"/>
      </cdr:nvSpPr>
      <cdr:spPr>
        <a:xfrm xmlns:a="http://schemas.openxmlformats.org/drawingml/2006/main">
          <a:off x="6242101" y="1723158"/>
          <a:ext cx="2702763" cy="4329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AT" sz="3200" b="1">
              <a:solidFill>
                <a:srgbClr val="6D8838"/>
              </a:solidFill>
            </a:rPr>
            <a:t>Gesamtkosten</a:t>
          </a:r>
        </a:p>
      </cdr:txBody>
    </cdr:sp>
  </cdr:relSizeAnchor>
  <cdr:relSizeAnchor xmlns:cdr="http://schemas.openxmlformats.org/drawingml/2006/chartDrawing">
    <cdr:from>
      <cdr:x>0.47723</cdr:x>
      <cdr:y>0.0707</cdr:y>
    </cdr:from>
    <cdr:to>
      <cdr:x>0.76998</cdr:x>
      <cdr:y>0.14648</cdr:y>
    </cdr:to>
    <cdr:sp macro="" textlink="">
      <cdr:nvSpPr>
        <cdr:cNvPr id="5" name="Textfeld 1"/>
        <cdr:cNvSpPr txBox="1"/>
      </cdr:nvSpPr>
      <cdr:spPr>
        <a:xfrm xmlns:a="http://schemas.openxmlformats.org/drawingml/2006/main">
          <a:off x="4424795" y="413752"/>
          <a:ext cx="2724601" cy="459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tx1"/>
              </a:solidFill>
            </a:rPr>
            <a:t>Produkterlös</a:t>
          </a:r>
        </a:p>
      </cdr:txBody>
    </cdr:sp>
  </cdr:relSizeAnchor>
  <cdr:relSizeAnchor xmlns:cdr="http://schemas.openxmlformats.org/drawingml/2006/chartDrawing">
    <cdr:from>
      <cdr:x>0</cdr:x>
      <cdr:y>0.09801</cdr:y>
    </cdr:from>
    <cdr:to>
      <cdr:x>0.04609</cdr:x>
      <cdr:y>0.65613</cdr:y>
    </cdr:to>
    <cdr:sp macro="" textlink="">
      <cdr:nvSpPr>
        <cdr:cNvPr id="6" name="Textfeld 5"/>
        <cdr:cNvSpPr txBox="1"/>
      </cdr:nvSpPr>
      <cdr:spPr>
        <a:xfrm xmlns:a="http://schemas.openxmlformats.org/drawingml/2006/main">
          <a:off x="0" y="580159"/>
          <a:ext cx="424296" cy="3394343"/>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600" b="1"/>
            <a:t>Euro</a:t>
          </a:r>
        </a:p>
      </cdr:txBody>
    </cdr:sp>
  </cdr:relSizeAnchor>
  <cdr:relSizeAnchor xmlns:cdr="http://schemas.openxmlformats.org/drawingml/2006/chartDrawing">
    <cdr:from>
      <cdr:x>0.67905</cdr:x>
      <cdr:y>0.91192</cdr:y>
    </cdr:from>
    <cdr:to>
      <cdr:x>0.98535</cdr:x>
      <cdr:y>0.98932</cdr:y>
    </cdr:to>
    <cdr:sp macro="" textlink="">
      <cdr:nvSpPr>
        <cdr:cNvPr id="7" name="Textfeld 6"/>
        <cdr:cNvSpPr txBox="1"/>
      </cdr:nvSpPr>
      <cdr:spPr>
        <a:xfrm xmlns:a="http://schemas.openxmlformats.org/drawingml/2006/main">
          <a:off x="6302205" y="5488724"/>
          <a:ext cx="2852865" cy="449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e-AT" sz="2400" b="1"/>
            <a:t>Hektar Ackerland</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0.41479</cdr:x>
      <cdr:y>0.53837</cdr:y>
    </cdr:from>
    <cdr:to>
      <cdr:x>0.96347</cdr:x>
      <cdr:y>0.63261</cdr:y>
    </cdr:to>
    <cdr:sp macro="" textlink="">
      <cdr:nvSpPr>
        <cdr:cNvPr id="3" name="Textfeld 1"/>
        <cdr:cNvSpPr txBox="1"/>
      </cdr:nvSpPr>
      <cdr:spPr>
        <a:xfrm xmlns:a="http://schemas.openxmlformats.org/drawingml/2006/main">
          <a:off x="3844637" y="3247149"/>
          <a:ext cx="5100204" cy="5715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rgbClr val="D56509"/>
              </a:solidFill>
            </a:rPr>
            <a:t>Ø var.</a:t>
          </a:r>
          <a:r>
            <a:rPr lang="de-AT" sz="3200" b="1" baseline="0">
              <a:solidFill>
                <a:srgbClr val="D56509"/>
              </a:solidFill>
            </a:rPr>
            <a:t> Kosten = Grenzkosten</a:t>
          </a:r>
          <a:endParaRPr lang="de-AT" sz="3200" b="1">
            <a:solidFill>
              <a:srgbClr val="D56509"/>
            </a:solidFill>
          </a:endParaRPr>
        </a:p>
      </cdr:txBody>
    </cdr:sp>
  </cdr:relSizeAnchor>
  <cdr:relSizeAnchor xmlns:cdr="http://schemas.openxmlformats.org/drawingml/2006/chartDrawing">
    <cdr:from>
      <cdr:x>0.29324</cdr:x>
      <cdr:y>0.15791</cdr:y>
    </cdr:from>
    <cdr:to>
      <cdr:x>0.63008</cdr:x>
      <cdr:y>0.23369</cdr:y>
    </cdr:to>
    <cdr:sp macro="" textlink="">
      <cdr:nvSpPr>
        <cdr:cNvPr id="4" name="Textfeld 1"/>
        <cdr:cNvSpPr txBox="1"/>
      </cdr:nvSpPr>
      <cdr:spPr>
        <a:xfrm xmlns:a="http://schemas.openxmlformats.org/drawingml/2006/main">
          <a:off x="2712966" y="941585"/>
          <a:ext cx="3131920" cy="459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accent3">
                  <a:lumMod val="75000"/>
                </a:schemeClr>
              </a:solidFill>
            </a:rPr>
            <a:t>Ø Gesamtkosten</a:t>
          </a:r>
        </a:p>
      </cdr:txBody>
    </cdr:sp>
  </cdr:relSizeAnchor>
  <cdr:relSizeAnchor xmlns:cdr="http://schemas.openxmlformats.org/drawingml/2006/chartDrawing">
    <cdr:from>
      <cdr:x>0.69532</cdr:x>
      <cdr:y>0.3104</cdr:y>
    </cdr:from>
    <cdr:to>
      <cdr:x>0.96347</cdr:x>
      <cdr:y>0.38618</cdr:y>
    </cdr:to>
    <cdr:sp macro="" textlink="">
      <cdr:nvSpPr>
        <cdr:cNvPr id="5" name="Textfeld 1"/>
        <cdr:cNvSpPr txBox="1"/>
      </cdr:nvSpPr>
      <cdr:spPr>
        <a:xfrm xmlns:a="http://schemas.openxmlformats.org/drawingml/2006/main">
          <a:off x="6451023" y="1865652"/>
          <a:ext cx="2493817" cy="459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tx1"/>
              </a:solidFill>
            </a:rPr>
            <a:t>Produktpreis</a:t>
          </a:r>
        </a:p>
      </cdr:txBody>
    </cdr:sp>
  </cdr:relSizeAnchor>
  <cdr:relSizeAnchor xmlns:cdr="http://schemas.openxmlformats.org/drawingml/2006/chartDrawing">
    <cdr:from>
      <cdr:x>0</cdr:x>
      <cdr:y>0.14648</cdr:y>
    </cdr:from>
    <cdr:to>
      <cdr:x>0.04957</cdr:x>
      <cdr:y>0.65713</cdr:y>
    </cdr:to>
    <cdr:sp macro="" textlink="">
      <cdr:nvSpPr>
        <cdr:cNvPr id="6" name="Textfeld 5"/>
        <cdr:cNvSpPr txBox="1"/>
      </cdr:nvSpPr>
      <cdr:spPr>
        <a:xfrm xmlns:a="http://schemas.openxmlformats.org/drawingml/2006/main">
          <a:off x="0" y="872989"/>
          <a:ext cx="458242" cy="3094287"/>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600" b="1"/>
            <a:t>Euro je Tonne</a:t>
          </a:r>
        </a:p>
      </cdr:txBody>
    </cdr:sp>
  </cdr:relSizeAnchor>
  <cdr:relSizeAnchor xmlns:cdr="http://schemas.openxmlformats.org/drawingml/2006/chartDrawing">
    <cdr:from>
      <cdr:x>0.68582</cdr:x>
      <cdr:y>0.91939</cdr:y>
    </cdr:from>
    <cdr:to>
      <cdr:x>0.99212</cdr:x>
      <cdr:y>0.99679</cdr:y>
    </cdr:to>
    <cdr:sp macro="" textlink="">
      <cdr:nvSpPr>
        <cdr:cNvPr id="7" name="Textfeld 6"/>
        <cdr:cNvSpPr txBox="1"/>
      </cdr:nvSpPr>
      <cdr:spPr>
        <a:xfrm xmlns:a="http://schemas.openxmlformats.org/drawingml/2006/main">
          <a:off x="6362818" y="5532019"/>
          <a:ext cx="2852865" cy="449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e-AT" sz="2400" b="1"/>
            <a:t>Hektar Ackerland</a:t>
          </a:r>
        </a:p>
      </cdr:txBody>
    </cdr:sp>
  </cdr:relSizeAnchor>
  <cdr:relSizeAnchor xmlns:cdr="http://schemas.openxmlformats.org/drawingml/2006/chartDrawing">
    <cdr:from>
      <cdr:x>0.20429</cdr:x>
      <cdr:y>0.68387</cdr:y>
    </cdr:from>
    <cdr:to>
      <cdr:x>0.49471</cdr:x>
      <cdr:y>0.7599</cdr:y>
    </cdr:to>
    <cdr:sp macro="" textlink="">
      <cdr:nvSpPr>
        <cdr:cNvPr id="8" name="Textfeld 1"/>
        <cdr:cNvSpPr txBox="1"/>
      </cdr:nvSpPr>
      <cdr:spPr>
        <a:xfrm xmlns:a="http://schemas.openxmlformats.org/drawingml/2006/main">
          <a:off x="1886527" y="4129231"/>
          <a:ext cx="2698352" cy="4592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accent1">
                  <a:lumMod val="75000"/>
                </a:schemeClr>
              </a:solidFill>
            </a:rPr>
            <a:t>Ø Fixkosten</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0.66099</cdr:x>
      <cdr:y>0.67467</cdr:y>
    </cdr:from>
    <cdr:to>
      <cdr:x>0.96605</cdr:x>
      <cdr:y>0.7502</cdr:y>
    </cdr:to>
    <cdr:sp macro="" textlink="">
      <cdr:nvSpPr>
        <cdr:cNvPr id="3" name="Textfeld 1"/>
        <cdr:cNvSpPr txBox="1"/>
      </cdr:nvSpPr>
      <cdr:spPr>
        <a:xfrm xmlns:a="http://schemas.openxmlformats.org/drawingml/2006/main">
          <a:off x="6146780" y="4085944"/>
          <a:ext cx="2841334" cy="460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accent1">
                  <a:lumMod val="75000"/>
                </a:schemeClr>
              </a:solidFill>
            </a:rPr>
            <a:t>Fixe Kosten</a:t>
          </a:r>
        </a:p>
      </cdr:txBody>
    </cdr:sp>
  </cdr:relSizeAnchor>
  <cdr:relSizeAnchor xmlns:cdr="http://schemas.openxmlformats.org/drawingml/2006/chartDrawing">
    <cdr:from>
      <cdr:x>0.6984</cdr:x>
      <cdr:y>0.25201</cdr:y>
    </cdr:from>
    <cdr:to>
      <cdr:x>0.98882</cdr:x>
      <cdr:y>0.32402</cdr:y>
    </cdr:to>
    <cdr:sp macro="" textlink="">
      <cdr:nvSpPr>
        <cdr:cNvPr id="4" name="Textfeld 1"/>
        <cdr:cNvSpPr txBox="1"/>
      </cdr:nvSpPr>
      <cdr:spPr>
        <a:xfrm xmlns:a="http://schemas.openxmlformats.org/drawingml/2006/main">
          <a:off x="6488944" y="1512236"/>
          <a:ext cx="2698352" cy="432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AT" sz="3200" b="1">
              <a:solidFill>
                <a:srgbClr val="6D8838"/>
              </a:solidFill>
            </a:rPr>
            <a:t>Gesamtkosten</a:t>
          </a:r>
        </a:p>
      </cdr:txBody>
    </cdr:sp>
  </cdr:relSizeAnchor>
  <cdr:relSizeAnchor xmlns:cdr="http://schemas.openxmlformats.org/drawingml/2006/chartDrawing">
    <cdr:from>
      <cdr:x>0.42529</cdr:x>
      <cdr:y>0.13658</cdr:y>
    </cdr:from>
    <cdr:to>
      <cdr:x>0.71779</cdr:x>
      <cdr:y>0.21211</cdr:y>
    </cdr:to>
    <cdr:sp macro="" textlink="">
      <cdr:nvSpPr>
        <cdr:cNvPr id="5" name="Textfeld 1"/>
        <cdr:cNvSpPr txBox="1"/>
      </cdr:nvSpPr>
      <cdr:spPr>
        <a:xfrm xmlns:a="http://schemas.openxmlformats.org/drawingml/2006/main">
          <a:off x="3939842" y="812070"/>
          <a:ext cx="2724645" cy="459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tx1"/>
              </a:solidFill>
            </a:rPr>
            <a:t>Produkterlös</a:t>
          </a:r>
        </a:p>
      </cdr:txBody>
    </cdr:sp>
  </cdr:relSizeAnchor>
  <cdr:relSizeAnchor xmlns:cdr="http://schemas.openxmlformats.org/drawingml/2006/chartDrawing">
    <cdr:from>
      <cdr:x>0</cdr:x>
      <cdr:y>0.09801</cdr:y>
    </cdr:from>
    <cdr:to>
      <cdr:x>0.04609</cdr:x>
      <cdr:y>0.65613</cdr:y>
    </cdr:to>
    <cdr:sp macro="" textlink="">
      <cdr:nvSpPr>
        <cdr:cNvPr id="6" name="Textfeld 5"/>
        <cdr:cNvSpPr txBox="1"/>
      </cdr:nvSpPr>
      <cdr:spPr>
        <a:xfrm xmlns:a="http://schemas.openxmlformats.org/drawingml/2006/main">
          <a:off x="0" y="580159"/>
          <a:ext cx="424296" cy="3394343"/>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600" b="1"/>
            <a:t>Euro</a:t>
          </a:r>
        </a:p>
      </cdr:txBody>
    </cdr:sp>
  </cdr:relSizeAnchor>
  <cdr:relSizeAnchor xmlns:cdr="http://schemas.openxmlformats.org/drawingml/2006/chartDrawing">
    <cdr:from>
      <cdr:x>0.67905</cdr:x>
      <cdr:y>0.91192</cdr:y>
    </cdr:from>
    <cdr:to>
      <cdr:x>0.98535</cdr:x>
      <cdr:y>0.98932</cdr:y>
    </cdr:to>
    <cdr:sp macro="" textlink="">
      <cdr:nvSpPr>
        <cdr:cNvPr id="7" name="Textfeld 6"/>
        <cdr:cNvSpPr txBox="1"/>
      </cdr:nvSpPr>
      <cdr:spPr>
        <a:xfrm xmlns:a="http://schemas.openxmlformats.org/drawingml/2006/main">
          <a:off x="6302205" y="5488724"/>
          <a:ext cx="2852865" cy="449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e-AT" sz="2400" b="1"/>
            <a:t>Hektar Ackerland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0.41529</cdr:x>
      <cdr:y>0.53837</cdr:y>
    </cdr:from>
    <cdr:to>
      <cdr:x>0.96247</cdr:x>
      <cdr:y>0.63261</cdr:y>
    </cdr:to>
    <cdr:sp macro="" textlink="">
      <cdr:nvSpPr>
        <cdr:cNvPr id="3" name="Textfeld 1"/>
        <cdr:cNvSpPr txBox="1"/>
      </cdr:nvSpPr>
      <cdr:spPr>
        <a:xfrm xmlns:a="http://schemas.openxmlformats.org/drawingml/2006/main">
          <a:off x="3844637" y="3247149"/>
          <a:ext cx="5100204" cy="5715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rgbClr val="D56509"/>
              </a:solidFill>
            </a:rPr>
            <a:t>Ø variable</a:t>
          </a:r>
          <a:r>
            <a:rPr lang="de-AT" sz="3200" b="1" baseline="0">
              <a:solidFill>
                <a:srgbClr val="D56509"/>
              </a:solidFill>
            </a:rPr>
            <a:t> Kosten</a:t>
          </a:r>
          <a:endParaRPr lang="de-AT" sz="3200" b="1">
            <a:solidFill>
              <a:srgbClr val="D56509"/>
            </a:solidFill>
          </a:endParaRPr>
        </a:p>
      </cdr:txBody>
    </cdr:sp>
  </cdr:relSizeAnchor>
  <cdr:relSizeAnchor xmlns:cdr="http://schemas.openxmlformats.org/drawingml/2006/chartDrawing">
    <cdr:from>
      <cdr:x>0.2465</cdr:x>
      <cdr:y>0.169</cdr:y>
    </cdr:from>
    <cdr:to>
      <cdr:x>0.5835</cdr:x>
      <cdr:y>0.266</cdr:y>
    </cdr:to>
    <cdr:sp macro="" textlink="">
      <cdr:nvSpPr>
        <cdr:cNvPr id="1026" name="Textfeld 1"/>
        <cdr:cNvSpPr txBox="1">
          <a:spLocks xmlns:a="http://schemas.openxmlformats.org/drawingml/2006/main" noChangeArrowheads="1"/>
        </cdr:cNvSpPr>
      </cdr:nvSpPr>
      <cdr:spPr bwMode="auto">
        <a:xfrm xmlns:a="http://schemas.openxmlformats.org/drawingml/2006/main">
          <a:off x="2253996" y="956177"/>
          <a:ext cx="3081528" cy="5488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64008" rIns="64008" bIns="0" anchor="t" upright="1"/>
        <a:lstStyle xmlns:a="http://schemas.openxmlformats.org/drawingml/2006/main"/>
        <a:p xmlns:a="http://schemas.openxmlformats.org/drawingml/2006/main">
          <a:pPr algn="r" rtl="0">
            <a:defRPr sz="1000"/>
          </a:pPr>
          <a:r>
            <a:rPr lang="de-AT" sz="3200" b="1" i="0" u="none" strike="noStrike" baseline="0">
              <a:solidFill>
                <a:srgbClr val="339966"/>
              </a:solidFill>
              <a:latin typeface="Calibri"/>
            </a:rPr>
            <a:t>Ø Gesamtkosten</a:t>
          </a:r>
        </a:p>
      </cdr:txBody>
    </cdr:sp>
  </cdr:relSizeAnchor>
  <cdr:relSizeAnchor xmlns:cdr="http://schemas.openxmlformats.org/drawingml/2006/chartDrawing">
    <cdr:from>
      <cdr:x>0.695</cdr:x>
      <cdr:y>0.266</cdr:y>
    </cdr:from>
    <cdr:to>
      <cdr:x>0.963</cdr:x>
      <cdr:y>0.36975</cdr:y>
    </cdr:to>
    <cdr:sp macro="" textlink="">
      <cdr:nvSpPr>
        <cdr:cNvPr id="1027" name="Textfeld 1"/>
        <cdr:cNvSpPr txBox="1">
          <a:spLocks xmlns:a="http://schemas.openxmlformats.org/drawingml/2006/main" noChangeArrowheads="1"/>
        </cdr:cNvSpPr>
      </cdr:nvSpPr>
      <cdr:spPr bwMode="auto">
        <a:xfrm xmlns:a="http://schemas.openxmlformats.org/drawingml/2006/main">
          <a:off x="6355080" y="1504988"/>
          <a:ext cx="2450592" cy="5870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64008" rIns="64008" bIns="0" anchor="t" upright="1"/>
        <a:lstStyle xmlns:a="http://schemas.openxmlformats.org/drawingml/2006/main"/>
        <a:p xmlns:a="http://schemas.openxmlformats.org/drawingml/2006/main">
          <a:pPr algn="r" rtl="0">
            <a:defRPr sz="1000"/>
          </a:pPr>
          <a:r>
            <a:rPr lang="de-AT" sz="3200" b="1" i="0" u="none" strike="noStrike" baseline="0">
              <a:solidFill>
                <a:srgbClr val="000000"/>
              </a:solidFill>
              <a:latin typeface="Calibri"/>
            </a:rPr>
            <a:t>Produktpreis</a:t>
          </a:r>
        </a:p>
      </cdr:txBody>
    </cdr:sp>
  </cdr:relSizeAnchor>
  <cdr:relSizeAnchor xmlns:cdr="http://schemas.openxmlformats.org/drawingml/2006/chartDrawing">
    <cdr:from>
      <cdr:x>0</cdr:x>
      <cdr:y>0.14648</cdr:y>
    </cdr:from>
    <cdr:to>
      <cdr:x>0.05007</cdr:x>
      <cdr:y>0.65713</cdr:y>
    </cdr:to>
    <cdr:sp macro="" textlink="">
      <cdr:nvSpPr>
        <cdr:cNvPr id="6" name="Textfeld 5"/>
        <cdr:cNvSpPr txBox="1"/>
      </cdr:nvSpPr>
      <cdr:spPr>
        <a:xfrm xmlns:a="http://schemas.openxmlformats.org/drawingml/2006/main">
          <a:off x="0" y="872989"/>
          <a:ext cx="458242" cy="3094287"/>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600" b="1"/>
            <a:t>Euro je Tonne</a:t>
          </a:r>
        </a:p>
      </cdr:txBody>
    </cdr:sp>
  </cdr:relSizeAnchor>
  <cdr:relSizeAnchor xmlns:cdr="http://schemas.openxmlformats.org/drawingml/2006/chartDrawing">
    <cdr:from>
      <cdr:x>0.68557</cdr:x>
      <cdr:y>0.91939</cdr:y>
    </cdr:from>
    <cdr:to>
      <cdr:x>0.99187</cdr:x>
      <cdr:y>0.99679</cdr:y>
    </cdr:to>
    <cdr:sp macro="" textlink="">
      <cdr:nvSpPr>
        <cdr:cNvPr id="7" name="Textfeld 6"/>
        <cdr:cNvSpPr txBox="1"/>
      </cdr:nvSpPr>
      <cdr:spPr>
        <a:xfrm xmlns:a="http://schemas.openxmlformats.org/drawingml/2006/main">
          <a:off x="6362818" y="5532019"/>
          <a:ext cx="2852865" cy="449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e-AT" sz="2400" b="1"/>
            <a:t>Hektar Ackerland</a:t>
          </a:r>
        </a:p>
      </cdr:txBody>
    </cdr:sp>
  </cdr:relSizeAnchor>
  <cdr:relSizeAnchor xmlns:cdr="http://schemas.openxmlformats.org/drawingml/2006/chartDrawing">
    <cdr:from>
      <cdr:x>0.42125</cdr:x>
      <cdr:y>0.715</cdr:y>
    </cdr:from>
    <cdr:to>
      <cdr:x>0.6775</cdr:x>
      <cdr:y>0.815</cdr:y>
    </cdr:to>
    <cdr:sp macro="" textlink="">
      <cdr:nvSpPr>
        <cdr:cNvPr id="1030" name="Textfeld 1"/>
        <cdr:cNvSpPr txBox="1">
          <a:spLocks xmlns:a="http://schemas.openxmlformats.org/drawingml/2006/main" noChangeArrowheads="1"/>
        </cdr:cNvSpPr>
      </cdr:nvSpPr>
      <cdr:spPr bwMode="auto">
        <a:xfrm xmlns:a="http://schemas.openxmlformats.org/drawingml/2006/main">
          <a:off x="3851910" y="4045363"/>
          <a:ext cx="2343150" cy="5657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64008" tIns="64008" rIns="64008" bIns="0" anchor="t" upright="1"/>
        <a:lstStyle xmlns:a="http://schemas.openxmlformats.org/drawingml/2006/main"/>
        <a:p xmlns:a="http://schemas.openxmlformats.org/drawingml/2006/main">
          <a:pPr algn="ctr" rtl="0">
            <a:defRPr sz="1000"/>
          </a:pPr>
          <a:r>
            <a:rPr lang="de-AT" sz="3200" b="1" i="0" u="none" strike="noStrike" baseline="0">
              <a:solidFill>
                <a:srgbClr val="333399"/>
              </a:solidFill>
              <a:latin typeface="Calibri"/>
            </a:rPr>
            <a:t>Ø Fixkosten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3"/>
  <sheetViews>
    <sheetView workbookViewId="0">
      <selection activeCell="B16" sqref="B16"/>
    </sheetView>
  </sheetViews>
  <sheetFormatPr baseColWidth="10" defaultRowHeight="15"/>
  <sheetData>
    <row r="1" spans="1:8" ht="28.5">
      <c r="A1" s="15" t="s">
        <v>12</v>
      </c>
    </row>
    <row r="2" spans="1:8" ht="18" customHeight="1">
      <c r="A2" s="15"/>
    </row>
    <row r="3" spans="1:8" ht="33.75" customHeight="1">
      <c r="A3" s="30" t="s">
        <v>14</v>
      </c>
      <c r="B3" s="30"/>
      <c r="C3" s="30"/>
      <c r="D3" s="30"/>
      <c r="E3" s="30"/>
      <c r="F3" s="30"/>
      <c r="G3" s="30"/>
      <c r="H3" s="30"/>
    </row>
  </sheetData>
  <mergeCells count="1">
    <mergeCell ref="A3:H3"/>
  </mergeCells>
  <phoneticPr fontId="0" type="noConversion"/>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dimension ref="A1:L37"/>
  <sheetViews>
    <sheetView zoomScale="110" zoomScaleNormal="110" workbookViewId="0">
      <selection activeCell="N23" sqref="N23"/>
    </sheetView>
  </sheetViews>
  <sheetFormatPr baseColWidth="10" defaultRowHeight="15"/>
  <cols>
    <col min="1" max="1" width="7.42578125" style="4" customWidth="1"/>
    <col min="2" max="10" width="7.42578125" style="2" customWidth="1"/>
    <col min="11" max="13" width="10.5703125" customWidth="1"/>
  </cols>
  <sheetData>
    <row r="1" spans="1:12" ht="28.5">
      <c r="A1" s="15" t="s">
        <v>12</v>
      </c>
    </row>
    <row r="3" spans="1:12" ht="21">
      <c r="A3" s="14" t="s">
        <v>13</v>
      </c>
    </row>
    <row r="5" spans="1:12" ht="18.75">
      <c r="A5" s="13" t="s">
        <v>15</v>
      </c>
    </row>
    <row r="6" spans="1:12" ht="18.75">
      <c r="A6" s="13"/>
    </row>
    <row r="7" spans="1:12" ht="15.75">
      <c r="A7" s="21" t="s">
        <v>21</v>
      </c>
    </row>
    <row r="8" spans="1:12" ht="83.25" customHeight="1">
      <c r="A8" s="31" t="s">
        <v>16</v>
      </c>
      <c r="B8" s="31"/>
      <c r="C8" s="31"/>
      <c r="D8" s="31"/>
      <c r="E8" s="31"/>
      <c r="F8" s="31"/>
      <c r="G8" s="31"/>
      <c r="H8" s="31"/>
      <c r="I8" s="31"/>
      <c r="J8" s="31"/>
      <c r="K8" s="31"/>
      <c r="L8" s="31"/>
    </row>
    <row r="10" spans="1:12" s="1" customFormat="1" ht="41.25" customHeight="1">
      <c r="A10" s="5" t="s">
        <v>9</v>
      </c>
      <c r="B10" s="5" t="s">
        <v>17</v>
      </c>
      <c r="C10" s="5" t="s">
        <v>1</v>
      </c>
      <c r="D10" s="5" t="s">
        <v>0</v>
      </c>
      <c r="E10" s="5" t="s">
        <v>7</v>
      </c>
      <c r="F10" s="5" t="s">
        <v>2</v>
      </c>
      <c r="G10" s="5" t="s">
        <v>3</v>
      </c>
      <c r="H10" s="5" t="s">
        <v>11</v>
      </c>
      <c r="I10" s="5" t="s">
        <v>8</v>
      </c>
      <c r="J10" s="5" t="s">
        <v>4</v>
      </c>
      <c r="K10" s="5" t="s">
        <v>5</v>
      </c>
      <c r="L10" s="5" t="s">
        <v>6</v>
      </c>
    </row>
    <row r="11" spans="1:12" s="1" customFormat="1">
      <c r="A11" s="7"/>
      <c r="B11" s="7"/>
      <c r="C11" s="7"/>
      <c r="D11" s="7"/>
      <c r="E11" s="7"/>
      <c r="F11" s="8">
        <v>110</v>
      </c>
      <c r="G11" s="7"/>
      <c r="H11" s="7"/>
      <c r="I11" s="7"/>
      <c r="J11" s="7"/>
      <c r="K11" s="7"/>
      <c r="L11" s="7"/>
    </row>
    <row r="12" spans="1:12" s="1" customFormat="1">
      <c r="A12" s="25">
        <v>0</v>
      </c>
      <c r="B12" s="26">
        <f>+A12*5</f>
        <v>0</v>
      </c>
      <c r="C12" s="27">
        <v>0</v>
      </c>
      <c r="D12" s="26">
        <v>10000</v>
      </c>
      <c r="E12" s="27">
        <f>+C12+D12</f>
        <v>10000</v>
      </c>
      <c r="F12" s="28">
        <f>+(E13-E12)/(B13-B12)</f>
        <v>110</v>
      </c>
      <c r="G12" s="28">
        <v>0</v>
      </c>
      <c r="H12" s="28">
        <v>0</v>
      </c>
      <c r="I12" s="28">
        <v>0</v>
      </c>
      <c r="J12" s="28">
        <v>160</v>
      </c>
      <c r="K12" s="28">
        <f>+J12*B12</f>
        <v>0</v>
      </c>
      <c r="L12" s="29">
        <f>+K12-E12</f>
        <v>-10000</v>
      </c>
    </row>
    <row r="13" spans="1:12">
      <c r="A13" s="19">
        <v>5</v>
      </c>
      <c r="B13" s="9">
        <f>+A13*5</f>
        <v>25</v>
      </c>
      <c r="C13" s="10">
        <f>550*A13</f>
        <v>2750</v>
      </c>
      <c r="D13" s="9">
        <v>10000</v>
      </c>
      <c r="E13" s="10">
        <f>+C13+D13</f>
        <v>12750</v>
      </c>
      <c r="F13" s="11">
        <f t="shared" ref="F13:F28" si="0">+(E14-E13)/(B14-B13)</f>
        <v>110</v>
      </c>
      <c r="G13" s="11">
        <f>+C13/B13</f>
        <v>110</v>
      </c>
      <c r="H13" s="11">
        <f>+D13/B13</f>
        <v>400</v>
      </c>
      <c r="I13" s="11">
        <f>+E13/B13</f>
        <v>510</v>
      </c>
      <c r="J13" s="11">
        <f>+J12</f>
        <v>160</v>
      </c>
      <c r="K13" s="11">
        <f>+J13*B13</f>
        <v>4000</v>
      </c>
      <c r="L13" s="22">
        <f>+K13-E13</f>
        <v>-8750</v>
      </c>
    </row>
    <row r="14" spans="1:12">
      <c r="A14" s="25">
        <f>+A13+5</f>
        <v>10</v>
      </c>
      <c r="B14" s="26">
        <f t="shared" ref="B14:B29" si="1">+A14*5</f>
        <v>50</v>
      </c>
      <c r="C14" s="27">
        <f t="shared" ref="C14:C29" si="2">550*A14</f>
        <v>5500</v>
      </c>
      <c r="D14" s="26">
        <v>10000</v>
      </c>
      <c r="E14" s="27">
        <f t="shared" ref="E14:E29" si="3">+C14+D14</f>
        <v>15500</v>
      </c>
      <c r="F14" s="28">
        <f t="shared" si="0"/>
        <v>110</v>
      </c>
      <c r="G14" s="28">
        <f t="shared" ref="G14:G29" si="4">+C14/B14</f>
        <v>110</v>
      </c>
      <c r="H14" s="28">
        <f t="shared" ref="H14:H29" si="5">+D14/B14</f>
        <v>200</v>
      </c>
      <c r="I14" s="28">
        <f t="shared" ref="I14:I29" si="6">+E14/B14</f>
        <v>310</v>
      </c>
      <c r="J14" s="28">
        <f>+J13</f>
        <v>160</v>
      </c>
      <c r="K14" s="28">
        <f t="shared" ref="K14:K29" si="7">+J14*B14</f>
        <v>8000</v>
      </c>
      <c r="L14" s="29">
        <f t="shared" ref="L14:L29" si="8">+K14-E14</f>
        <v>-7500</v>
      </c>
    </row>
    <row r="15" spans="1:12">
      <c r="A15" s="19">
        <f t="shared" ref="A15:A29" si="9">+A14+5</f>
        <v>15</v>
      </c>
      <c r="B15" s="9">
        <f t="shared" si="1"/>
        <v>75</v>
      </c>
      <c r="C15" s="10">
        <f t="shared" si="2"/>
        <v>8250</v>
      </c>
      <c r="D15" s="9">
        <v>10000</v>
      </c>
      <c r="E15" s="10">
        <f t="shared" si="3"/>
        <v>18250</v>
      </c>
      <c r="F15" s="11">
        <f t="shared" si="0"/>
        <v>110</v>
      </c>
      <c r="G15" s="11">
        <f t="shared" si="4"/>
        <v>110</v>
      </c>
      <c r="H15" s="11">
        <f t="shared" si="5"/>
        <v>133.33333333333334</v>
      </c>
      <c r="I15" s="11">
        <f t="shared" si="6"/>
        <v>243.33333333333334</v>
      </c>
      <c r="J15" s="11">
        <f t="shared" ref="J15:J29" si="10">+J14</f>
        <v>160</v>
      </c>
      <c r="K15" s="11">
        <f t="shared" si="7"/>
        <v>12000</v>
      </c>
      <c r="L15" s="22">
        <f t="shared" si="8"/>
        <v>-6250</v>
      </c>
    </row>
    <row r="16" spans="1:12">
      <c r="A16" s="25">
        <f t="shared" si="9"/>
        <v>20</v>
      </c>
      <c r="B16" s="26">
        <f t="shared" si="1"/>
        <v>100</v>
      </c>
      <c r="C16" s="27">
        <f t="shared" si="2"/>
        <v>11000</v>
      </c>
      <c r="D16" s="26">
        <v>10000</v>
      </c>
      <c r="E16" s="27">
        <f t="shared" si="3"/>
        <v>21000</v>
      </c>
      <c r="F16" s="28">
        <f t="shared" si="0"/>
        <v>110</v>
      </c>
      <c r="G16" s="28">
        <f t="shared" si="4"/>
        <v>110</v>
      </c>
      <c r="H16" s="28">
        <f t="shared" si="5"/>
        <v>100</v>
      </c>
      <c r="I16" s="28">
        <f t="shared" si="6"/>
        <v>210</v>
      </c>
      <c r="J16" s="28">
        <f t="shared" si="10"/>
        <v>160</v>
      </c>
      <c r="K16" s="28">
        <f t="shared" si="7"/>
        <v>16000</v>
      </c>
      <c r="L16" s="29">
        <f t="shared" si="8"/>
        <v>-5000</v>
      </c>
    </row>
    <row r="17" spans="1:12">
      <c r="A17" s="19">
        <f t="shared" si="9"/>
        <v>25</v>
      </c>
      <c r="B17" s="9">
        <f t="shared" si="1"/>
        <v>125</v>
      </c>
      <c r="C17" s="10">
        <f t="shared" si="2"/>
        <v>13750</v>
      </c>
      <c r="D17" s="9">
        <v>10000</v>
      </c>
      <c r="E17" s="10">
        <f t="shared" si="3"/>
        <v>23750</v>
      </c>
      <c r="F17" s="11">
        <f t="shared" si="0"/>
        <v>110</v>
      </c>
      <c r="G17" s="11">
        <f t="shared" si="4"/>
        <v>110</v>
      </c>
      <c r="H17" s="11">
        <f t="shared" si="5"/>
        <v>80</v>
      </c>
      <c r="I17" s="11">
        <f t="shared" si="6"/>
        <v>190</v>
      </c>
      <c r="J17" s="11">
        <f t="shared" si="10"/>
        <v>160</v>
      </c>
      <c r="K17" s="11">
        <f t="shared" si="7"/>
        <v>20000</v>
      </c>
      <c r="L17" s="22">
        <f t="shared" si="8"/>
        <v>-3750</v>
      </c>
    </row>
    <row r="18" spans="1:12">
      <c r="A18" s="25">
        <f t="shared" si="9"/>
        <v>30</v>
      </c>
      <c r="B18" s="26">
        <f t="shared" si="1"/>
        <v>150</v>
      </c>
      <c r="C18" s="27">
        <f t="shared" si="2"/>
        <v>16500</v>
      </c>
      <c r="D18" s="26">
        <v>10000</v>
      </c>
      <c r="E18" s="27">
        <f t="shared" si="3"/>
        <v>26500</v>
      </c>
      <c r="F18" s="28">
        <f t="shared" si="0"/>
        <v>110</v>
      </c>
      <c r="G18" s="28">
        <f t="shared" si="4"/>
        <v>110</v>
      </c>
      <c r="H18" s="28">
        <f t="shared" si="5"/>
        <v>66.666666666666671</v>
      </c>
      <c r="I18" s="28">
        <f t="shared" si="6"/>
        <v>176.66666666666666</v>
      </c>
      <c r="J18" s="28">
        <f t="shared" si="10"/>
        <v>160</v>
      </c>
      <c r="K18" s="28">
        <f t="shared" si="7"/>
        <v>24000</v>
      </c>
      <c r="L18" s="29">
        <f t="shared" si="8"/>
        <v>-2500</v>
      </c>
    </row>
    <row r="19" spans="1:12">
      <c r="A19" s="19">
        <f t="shared" si="9"/>
        <v>35</v>
      </c>
      <c r="B19" s="9">
        <f t="shared" si="1"/>
        <v>175</v>
      </c>
      <c r="C19" s="10">
        <f t="shared" si="2"/>
        <v>19250</v>
      </c>
      <c r="D19" s="9">
        <v>10000</v>
      </c>
      <c r="E19" s="10">
        <f t="shared" si="3"/>
        <v>29250</v>
      </c>
      <c r="F19" s="11">
        <f t="shared" si="0"/>
        <v>110</v>
      </c>
      <c r="G19" s="11">
        <f t="shared" si="4"/>
        <v>110</v>
      </c>
      <c r="H19" s="11">
        <f t="shared" si="5"/>
        <v>57.142857142857146</v>
      </c>
      <c r="I19" s="11">
        <f t="shared" si="6"/>
        <v>167.14285714285714</v>
      </c>
      <c r="J19" s="11">
        <f t="shared" si="10"/>
        <v>160</v>
      </c>
      <c r="K19" s="11">
        <f t="shared" si="7"/>
        <v>28000</v>
      </c>
      <c r="L19" s="22">
        <f t="shared" si="8"/>
        <v>-1250</v>
      </c>
    </row>
    <row r="20" spans="1:12">
      <c r="A20" s="25">
        <f t="shared" si="9"/>
        <v>40</v>
      </c>
      <c r="B20" s="26">
        <f t="shared" si="1"/>
        <v>200</v>
      </c>
      <c r="C20" s="27">
        <f t="shared" si="2"/>
        <v>22000</v>
      </c>
      <c r="D20" s="26">
        <v>10000</v>
      </c>
      <c r="E20" s="27">
        <f t="shared" si="3"/>
        <v>32000</v>
      </c>
      <c r="F20" s="28">
        <f t="shared" si="0"/>
        <v>110</v>
      </c>
      <c r="G20" s="28">
        <f t="shared" si="4"/>
        <v>110</v>
      </c>
      <c r="H20" s="28">
        <f t="shared" si="5"/>
        <v>50</v>
      </c>
      <c r="I20" s="28">
        <f t="shared" si="6"/>
        <v>160</v>
      </c>
      <c r="J20" s="28">
        <f t="shared" si="10"/>
        <v>160</v>
      </c>
      <c r="K20" s="28">
        <f t="shared" si="7"/>
        <v>32000</v>
      </c>
      <c r="L20" s="29">
        <f t="shared" si="8"/>
        <v>0</v>
      </c>
    </row>
    <row r="21" spans="1:12">
      <c r="A21" s="19">
        <f t="shared" si="9"/>
        <v>45</v>
      </c>
      <c r="B21" s="9">
        <f t="shared" si="1"/>
        <v>225</v>
      </c>
      <c r="C21" s="10">
        <f t="shared" si="2"/>
        <v>24750</v>
      </c>
      <c r="D21" s="9">
        <v>10000</v>
      </c>
      <c r="E21" s="10">
        <f t="shared" si="3"/>
        <v>34750</v>
      </c>
      <c r="F21" s="11">
        <f t="shared" si="0"/>
        <v>110</v>
      </c>
      <c r="G21" s="11">
        <f t="shared" si="4"/>
        <v>110</v>
      </c>
      <c r="H21" s="11">
        <f t="shared" si="5"/>
        <v>44.444444444444443</v>
      </c>
      <c r="I21" s="11">
        <f t="shared" si="6"/>
        <v>154.44444444444446</v>
      </c>
      <c r="J21" s="11">
        <f t="shared" si="10"/>
        <v>160</v>
      </c>
      <c r="K21" s="11">
        <f t="shared" si="7"/>
        <v>36000</v>
      </c>
      <c r="L21" s="22">
        <f t="shared" si="8"/>
        <v>1250</v>
      </c>
    </row>
    <row r="22" spans="1:12">
      <c r="A22" s="25">
        <f t="shared" si="9"/>
        <v>50</v>
      </c>
      <c r="B22" s="26">
        <f t="shared" si="1"/>
        <v>250</v>
      </c>
      <c r="C22" s="27">
        <f t="shared" si="2"/>
        <v>27500</v>
      </c>
      <c r="D22" s="26">
        <v>10000</v>
      </c>
      <c r="E22" s="27">
        <f t="shared" si="3"/>
        <v>37500</v>
      </c>
      <c r="F22" s="28">
        <f t="shared" si="0"/>
        <v>110</v>
      </c>
      <c r="G22" s="28">
        <f t="shared" si="4"/>
        <v>110</v>
      </c>
      <c r="H22" s="28">
        <f t="shared" si="5"/>
        <v>40</v>
      </c>
      <c r="I22" s="28">
        <f t="shared" si="6"/>
        <v>150</v>
      </c>
      <c r="J22" s="28">
        <f t="shared" si="10"/>
        <v>160</v>
      </c>
      <c r="K22" s="28">
        <f t="shared" si="7"/>
        <v>40000</v>
      </c>
      <c r="L22" s="29">
        <f t="shared" si="8"/>
        <v>2500</v>
      </c>
    </row>
    <row r="23" spans="1:12">
      <c r="A23" s="19">
        <f t="shared" si="9"/>
        <v>55</v>
      </c>
      <c r="B23" s="9">
        <f t="shared" si="1"/>
        <v>275</v>
      </c>
      <c r="C23" s="10">
        <f t="shared" si="2"/>
        <v>30250</v>
      </c>
      <c r="D23" s="9">
        <v>10000</v>
      </c>
      <c r="E23" s="10">
        <f t="shared" si="3"/>
        <v>40250</v>
      </c>
      <c r="F23" s="11">
        <f t="shared" si="0"/>
        <v>110</v>
      </c>
      <c r="G23" s="11">
        <f t="shared" si="4"/>
        <v>110</v>
      </c>
      <c r="H23" s="11">
        <f t="shared" si="5"/>
        <v>36.363636363636367</v>
      </c>
      <c r="I23" s="11">
        <f t="shared" si="6"/>
        <v>146.36363636363637</v>
      </c>
      <c r="J23" s="11">
        <f t="shared" si="10"/>
        <v>160</v>
      </c>
      <c r="K23" s="11">
        <f t="shared" si="7"/>
        <v>44000</v>
      </c>
      <c r="L23" s="22">
        <f t="shared" si="8"/>
        <v>3750</v>
      </c>
    </row>
    <row r="24" spans="1:12">
      <c r="A24" s="25">
        <f t="shared" si="9"/>
        <v>60</v>
      </c>
      <c r="B24" s="26">
        <f t="shared" si="1"/>
        <v>300</v>
      </c>
      <c r="C24" s="27">
        <f t="shared" si="2"/>
        <v>33000</v>
      </c>
      <c r="D24" s="26">
        <v>10000</v>
      </c>
      <c r="E24" s="27">
        <f t="shared" si="3"/>
        <v>43000</v>
      </c>
      <c r="F24" s="28">
        <f t="shared" si="0"/>
        <v>110</v>
      </c>
      <c r="G24" s="28">
        <f t="shared" si="4"/>
        <v>110</v>
      </c>
      <c r="H24" s="28">
        <f t="shared" si="5"/>
        <v>33.333333333333336</v>
      </c>
      <c r="I24" s="28">
        <f t="shared" si="6"/>
        <v>143.33333333333334</v>
      </c>
      <c r="J24" s="28">
        <f t="shared" si="10"/>
        <v>160</v>
      </c>
      <c r="K24" s="28">
        <f t="shared" si="7"/>
        <v>48000</v>
      </c>
      <c r="L24" s="29">
        <f t="shared" si="8"/>
        <v>5000</v>
      </c>
    </row>
    <row r="25" spans="1:12">
      <c r="A25" s="19">
        <f t="shared" si="9"/>
        <v>65</v>
      </c>
      <c r="B25" s="9">
        <f t="shared" si="1"/>
        <v>325</v>
      </c>
      <c r="C25" s="10">
        <f t="shared" si="2"/>
        <v>35750</v>
      </c>
      <c r="D25" s="9">
        <v>10000</v>
      </c>
      <c r="E25" s="10">
        <f t="shared" si="3"/>
        <v>45750</v>
      </c>
      <c r="F25" s="11">
        <f t="shared" si="0"/>
        <v>110</v>
      </c>
      <c r="G25" s="11">
        <f t="shared" si="4"/>
        <v>110</v>
      </c>
      <c r="H25" s="11">
        <f t="shared" si="5"/>
        <v>30.76923076923077</v>
      </c>
      <c r="I25" s="11">
        <f t="shared" si="6"/>
        <v>140.76923076923077</v>
      </c>
      <c r="J25" s="11">
        <f t="shared" si="10"/>
        <v>160</v>
      </c>
      <c r="K25" s="11">
        <f t="shared" si="7"/>
        <v>52000</v>
      </c>
      <c r="L25" s="22">
        <f t="shared" si="8"/>
        <v>6250</v>
      </c>
    </row>
    <row r="26" spans="1:12">
      <c r="A26" s="25">
        <f t="shared" si="9"/>
        <v>70</v>
      </c>
      <c r="B26" s="26">
        <f t="shared" si="1"/>
        <v>350</v>
      </c>
      <c r="C26" s="27">
        <f t="shared" si="2"/>
        <v>38500</v>
      </c>
      <c r="D26" s="26">
        <v>10000</v>
      </c>
      <c r="E26" s="27">
        <f t="shared" si="3"/>
        <v>48500</v>
      </c>
      <c r="F26" s="28">
        <f t="shared" si="0"/>
        <v>110</v>
      </c>
      <c r="G26" s="28">
        <f t="shared" si="4"/>
        <v>110</v>
      </c>
      <c r="H26" s="28">
        <f t="shared" si="5"/>
        <v>28.571428571428573</v>
      </c>
      <c r="I26" s="28">
        <f t="shared" si="6"/>
        <v>138.57142857142858</v>
      </c>
      <c r="J26" s="28">
        <f t="shared" si="10"/>
        <v>160</v>
      </c>
      <c r="K26" s="28">
        <f t="shared" si="7"/>
        <v>56000</v>
      </c>
      <c r="L26" s="29">
        <f t="shared" si="8"/>
        <v>7500</v>
      </c>
    </row>
    <row r="27" spans="1:12">
      <c r="A27" s="19">
        <f t="shared" si="9"/>
        <v>75</v>
      </c>
      <c r="B27" s="9">
        <f t="shared" si="1"/>
        <v>375</v>
      </c>
      <c r="C27" s="10">
        <f t="shared" si="2"/>
        <v>41250</v>
      </c>
      <c r="D27" s="9">
        <v>10000</v>
      </c>
      <c r="E27" s="10">
        <f t="shared" si="3"/>
        <v>51250</v>
      </c>
      <c r="F27" s="11">
        <f t="shared" si="0"/>
        <v>110</v>
      </c>
      <c r="G27" s="11">
        <f t="shared" si="4"/>
        <v>110</v>
      </c>
      <c r="H27" s="11">
        <f t="shared" si="5"/>
        <v>26.666666666666668</v>
      </c>
      <c r="I27" s="11">
        <f t="shared" si="6"/>
        <v>136.66666666666666</v>
      </c>
      <c r="J27" s="11">
        <f t="shared" si="10"/>
        <v>160</v>
      </c>
      <c r="K27" s="11">
        <f t="shared" si="7"/>
        <v>60000</v>
      </c>
      <c r="L27" s="22">
        <f t="shared" si="8"/>
        <v>8750</v>
      </c>
    </row>
    <row r="28" spans="1:12">
      <c r="A28" s="25">
        <f t="shared" si="9"/>
        <v>80</v>
      </c>
      <c r="B28" s="26">
        <f t="shared" si="1"/>
        <v>400</v>
      </c>
      <c r="C28" s="27">
        <f t="shared" si="2"/>
        <v>44000</v>
      </c>
      <c r="D28" s="26">
        <v>10000</v>
      </c>
      <c r="E28" s="27">
        <f t="shared" si="3"/>
        <v>54000</v>
      </c>
      <c r="F28" s="28">
        <f t="shared" si="0"/>
        <v>110</v>
      </c>
      <c r="G28" s="28">
        <f t="shared" si="4"/>
        <v>110</v>
      </c>
      <c r="H28" s="28">
        <f t="shared" si="5"/>
        <v>25</v>
      </c>
      <c r="I28" s="28">
        <f t="shared" si="6"/>
        <v>135</v>
      </c>
      <c r="J28" s="28">
        <f t="shared" si="10"/>
        <v>160</v>
      </c>
      <c r="K28" s="28">
        <f t="shared" si="7"/>
        <v>64000</v>
      </c>
      <c r="L28" s="29">
        <f t="shared" si="8"/>
        <v>10000</v>
      </c>
    </row>
    <row r="29" spans="1:12">
      <c r="A29" s="20">
        <f t="shared" si="9"/>
        <v>85</v>
      </c>
      <c r="B29" s="12">
        <f t="shared" si="1"/>
        <v>425</v>
      </c>
      <c r="C29" s="16">
        <f t="shared" si="2"/>
        <v>46750</v>
      </c>
      <c r="D29" s="12">
        <v>10000</v>
      </c>
      <c r="E29" s="16">
        <f t="shared" si="3"/>
        <v>56750</v>
      </c>
      <c r="F29" s="17"/>
      <c r="G29" s="18">
        <f t="shared" si="4"/>
        <v>110</v>
      </c>
      <c r="H29" s="18">
        <f t="shared" si="5"/>
        <v>23.529411764705884</v>
      </c>
      <c r="I29" s="18">
        <f t="shared" si="6"/>
        <v>133.52941176470588</v>
      </c>
      <c r="J29" s="18">
        <f t="shared" si="10"/>
        <v>160</v>
      </c>
      <c r="K29" s="18">
        <f t="shared" si="7"/>
        <v>68000</v>
      </c>
      <c r="L29" s="23">
        <f t="shared" si="8"/>
        <v>11250</v>
      </c>
    </row>
    <row r="30" spans="1:12">
      <c r="H30" s="3"/>
      <c r="I30" s="3"/>
    </row>
    <row r="31" spans="1:12" ht="15.75">
      <c r="A31" s="21" t="s">
        <v>20</v>
      </c>
      <c r="H31" s="3"/>
      <c r="I31" s="3"/>
    </row>
    <row r="32" spans="1:12" ht="136.5" customHeight="1">
      <c r="A32" s="32" t="s">
        <v>18</v>
      </c>
      <c r="B32" s="33"/>
      <c r="C32" s="33"/>
      <c r="D32" s="33"/>
      <c r="E32" s="33"/>
      <c r="F32" s="33"/>
      <c r="G32" s="33"/>
      <c r="H32" s="33"/>
      <c r="I32" s="33"/>
      <c r="J32" s="33"/>
      <c r="K32" s="33"/>
      <c r="L32" s="34"/>
    </row>
    <row r="34" spans="1:12" ht="122.25" customHeight="1">
      <c r="A34" s="32" t="s">
        <v>19</v>
      </c>
      <c r="B34" s="33"/>
      <c r="C34" s="33"/>
      <c r="D34" s="33"/>
      <c r="E34" s="33"/>
      <c r="F34" s="33"/>
      <c r="G34" s="33"/>
      <c r="H34" s="33"/>
      <c r="I34" s="33"/>
      <c r="J34" s="33"/>
      <c r="K34" s="33"/>
      <c r="L34" s="34"/>
    </row>
    <row r="36" spans="1:12" ht="15.75">
      <c r="A36" s="21" t="s">
        <v>27</v>
      </c>
    </row>
    <row r="37" spans="1:12" ht="93" customHeight="1">
      <c r="A37" s="35" t="s">
        <v>22</v>
      </c>
      <c r="B37" s="36"/>
      <c r="C37" s="36"/>
      <c r="D37" s="36"/>
      <c r="E37" s="36"/>
      <c r="F37" s="36"/>
      <c r="G37" s="36"/>
      <c r="H37" s="36"/>
      <c r="I37" s="36"/>
      <c r="J37" s="36"/>
      <c r="K37" s="36"/>
      <c r="L37" s="37"/>
    </row>
  </sheetData>
  <mergeCells count="4">
    <mergeCell ref="A8:L8"/>
    <mergeCell ref="A32:L32"/>
    <mergeCell ref="A34:L34"/>
    <mergeCell ref="A37:L37"/>
  </mergeCells>
  <phoneticPr fontId="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L36"/>
  <sheetViews>
    <sheetView zoomScale="110" zoomScaleNormal="110" workbookViewId="0">
      <selection activeCell="A7" sqref="A7"/>
    </sheetView>
  </sheetViews>
  <sheetFormatPr baseColWidth="10" defaultRowHeight="15"/>
  <cols>
    <col min="1" max="1" width="7.42578125" style="4" customWidth="1"/>
    <col min="2" max="10" width="7.42578125" style="2" customWidth="1"/>
    <col min="11" max="13" width="10.5703125" customWidth="1"/>
  </cols>
  <sheetData>
    <row r="1" spans="1:12" ht="28.5">
      <c r="A1" s="15" t="s">
        <v>12</v>
      </c>
    </row>
    <row r="3" spans="1:12" ht="21">
      <c r="A3" s="14" t="s">
        <v>25</v>
      </c>
    </row>
    <row r="5" spans="1:12" ht="18.75">
      <c r="A5" s="13" t="s">
        <v>23</v>
      </c>
    </row>
    <row r="6" spans="1:12" ht="18.75">
      <c r="A6" s="13"/>
    </row>
    <row r="7" spans="1:12" ht="15.75">
      <c r="A7" s="21" t="s">
        <v>21</v>
      </c>
    </row>
    <row r="8" spans="1:12" ht="140.25" customHeight="1">
      <c r="A8" s="38" t="s">
        <v>24</v>
      </c>
      <c r="B8" s="39"/>
      <c r="C8" s="39"/>
      <c r="D8" s="39"/>
      <c r="E8" s="39"/>
      <c r="F8" s="39"/>
      <c r="G8" s="39"/>
      <c r="H8" s="39"/>
      <c r="I8" s="39"/>
      <c r="J8" s="39"/>
      <c r="K8" s="39"/>
      <c r="L8" s="40"/>
    </row>
    <row r="11" spans="1:12" s="1" customFormat="1" ht="43.5" customHeight="1">
      <c r="A11" s="5" t="s">
        <v>9</v>
      </c>
      <c r="B11" s="5" t="s">
        <v>10</v>
      </c>
      <c r="C11" s="5" t="s">
        <v>1</v>
      </c>
      <c r="D11" s="5" t="s">
        <v>0</v>
      </c>
      <c r="E11" s="5" t="s">
        <v>7</v>
      </c>
      <c r="F11" s="5" t="s">
        <v>2</v>
      </c>
      <c r="G11" s="6" t="s">
        <v>3</v>
      </c>
      <c r="H11" s="6" t="s">
        <v>11</v>
      </c>
      <c r="I11" s="6" t="s">
        <v>8</v>
      </c>
      <c r="J11" s="5" t="s">
        <v>4</v>
      </c>
      <c r="K11" s="5" t="s">
        <v>5</v>
      </c>
      <c r="L11" s="5" t="s">
        <v>6</v>
      </c>
    </row>
    <row r="12" spans="1:12" s="1" customFormat="1">
      <c r="A12" s="7"/>
      <c r="B12" s="7"/>
      <c r="C12" s="7"/>
      <c r="D12" s="7"/>
      <c r="E12" s="7"/>
      <c r="F12" s="8">
        <v>110</v>
      </c>
      <c r="G12" s="24"/>
      <c r="H12" s="24"/>
      <c r="I12" s="24"/>
      <c r="J12" s="7"/>
      <c r="K12" s="7"/>
      <c r="L12" s="7"/>
    </row>
    <row r="13" spans="1:12" s="1" customFormat="1">
      <c r="A13" s="25">
        <v>0</v>
      </c>
      <c r="B13" s="26">
        <f>+A13*5</f>
        <v>0</v>
      </c>
      <c r="C13" s="27">
        <v>0</v>
      </c>
      <c r="D13" s="26">
        <v>5000</v>
      </c>
      <c r="E13" s="27">
        <f>+C13+D13</f>
        <v>5000</v>
      </c>
      <c r="F13" s="28">
        <f t="shared" ref="F13:F29" si="0">+(E14-E13)/(B14-B13)</f>
        <v>110</v>
      </c>
      <c r="G13" s="28">
        <v>0</v>
      </c>
      <c r="H13" s="28">
        <v>0</v>
      </c>
      <c r="I13" s="28">
        <v>0</v>
      </c>
      <c r="J13" s="28">
        <v>160</v>
      </c>
      <c r="K13" s="28">
        <f>+J13*B13</f>
        <v>0</v>
      </c>
      <c r="L13" s="27">
        <f>+K13-E13</f>
        <v>-5000</v>
      </c>
    </row>
    <row r="14" spans="1:12">
      <c r="A14" s="19">
        <v>5</v>
      </c>
      <c r="B14" s="9">
        <f>+A14*5</f>
        <v>25</v>
      </c>
      <c r="C14" s="10">
        <f>550*A14</f>
        <v>2750</v>
      </c>
      <c r="D14" s="9">
        <f t="shared" ref="D14:D19" si="1">+D13</f>
        <v>5000</v>
      </c>
      <c r="E14" s="10">
        <f>+C14+D14</f>
        <v>7750</v>
      </c>
      <c r="F14" s="11">
        <f t="shared" si="0"/>
        <v>110</v>
      </c>
      <c r="G14" s="11">
        <f>+C14/B14</f>
        <v>110</v>
      </c>
      <c r="H14" s="11">
        <f>+D14/B14</f>
        <v>200</v>
      </c>
      <c r="I14" s="11">
        <f>+E14/B14</f>
        <v>310</v>
      </c>
      <c r="J14" s="11">
        <f>+J13</f>
        <v>160</v>
      </c>
      <c r="K14" s="11">
        <f>+J14*B14</f>
        <v>4000</v>
      </c>
      <c r="L14" s="10">
        <f>+K14-E14</f>
        <v>-3750</v>
      </c>
    </row>
    <row r="15" spans="1:12">
      <c r="A15" s="25">
        <f>+A14+5</f>
        <v>10</v>
      </c>
      <c r="B15" s="26">
        <f t="shared" ref="B15:B30" si="2">+A15*5</f>
        <v>50</v>
      </c>
      <c r="C15" s="27">
        <f t="shared" ref="C15:C30" si="3">550*A15</f>
        <v>5500</v>
      </c>
      <c r="D15" s="26">
        <f t="shared" si="1"/>
        <v>5000</v>
      </c>
      <c r="E15" s="27">
        <f t="shared" ref="E15:E30" si="4">+C15+D15</f>
        <v>10500</v>
      </c>
      <c r="F15" s="28">
        <f t="shared" si="0"/>
        <v>110</v>
      </c>
      <c r="G15" s="28">
        <f t="shared" ref="G15:G30" si="5">+C15/B15</f>
        <v>110</v>
      </c>
      <c r="H15" s="28">
        <f t="shared" ref="H15:H30" si="6">+D15/B15</f>
        <v>100</v>
      </c>
      <c r="I15" s="28">
        <f t="shared" ref="I15:I30" si="7">+E15/B15</f>
        <v>210</v>
      </c>
      <c r="J15" s="28">
        <f>+J14</f>
        <v>160</v>
      </c>
      <c r="K15" s="28">
        <f t="shared" ref="K15:K30" si="8">+J15*B15</f>
        <v>8000</v>
      </c>
      <c r="L15" s="27">
        <f t="shared" ref="L15:L30" si="9">+K15-E15</f>
        <v>-2500</v>
      </c>
    </row>
    <row r="16" spans="1:12">
      <c r="A16" s="19">
        <f t="shared" ref="A16:A30" si="10">+A15+5</f>
        <v>15</v>
      </c>
      <c r="B16" s="9">
        <f t="shared" si="2"/>
        <v>75</v>
      </c>
      <c r="C16" s="10">
        <f t="shared" si="3"/>
        <v>8250</v>
      </c>
      <c r="D16" s="9">
        <f t="shared" si="1"/>
        <v>5000</v>
      </c>
      <c r="E16" s="10">
        <f t="shared" si="4"/>
        <v>13250</v>
      </c>
      <c r="F16" s="11">
        <f t="shared" si="0"/>
        <v>110</v>
      </c>
      <c r="G16" s="11">
        <f t="shared" si="5"/>
        <v>110</v>
      </c>
      <c r="H16" s="11">
        <f t="shared" si="6"/>
        <v>66.666666666666671</v>
      </c>
      <c r="I16" s="11">
        <f t="shared" si="7"/>
        <v>176.66666666666666</v>
      </c>
      <c r="J16" s="11">
        <f t="shared" ref="J16:J30" si="11">+J15</f>
        <v>160</v>
      </c>
      <c r="K16" s="11">
        <f t="shared" si="8"/>
        <v>12000</v>
      </c>
      <c r="L16" s="10">
        <f t="shared" si="9"/>
        <v>-1250</v>
      </c>
    </row>
    <row r="17" spans="1:12">
      <c r="A17" s="25">
        <f t="shared" si="10"/>
        <v>20</v>
      </c>
      <c r="B17" s="26">
        <f t="shared" si="2"/>
        <v>100</v>
      </c>
      <c r="C17" s="27">
        <f t="shared" si="3"/>
        <v>11000</v>
      </c>
      <c r="D17" s="26">
        <f t="shared" si="1"/>
        <v>5000</v>
      </c>
      <c r="E17" s="27">
        <f t="shared" si="4"/>
        <v>16000</v>
      </c>
      <c r="F17" s="28">
        <f t="shared" si="0"/>
        <v>110</v>
      </c>
      <c r="G17" s="28">
        <f t="shared" si="5"/>
        <v>110</v>
      </c>
      <c r="H17" s="28">
        <f t="shared" si="6"/>
        <v>50</v>
      </c>
      <c r="I17" s="28">
        <f t="shared" si="7"/>
        <v>160</v>
      </c>
      <c r="J17" s="28">
        <f t="shared" si="11"/>
        <v>160</v>
      </c>
      <c r="K17" s="28">
        <f t="shared" si="8"/>
        <v>16000</v>
      </c>
      <c r="L17" s="27">
        <f t="shared" si="9"/>
        <v>0</v>
      </c>
    </row>
    <row r="18" spans="1:12">
      <c r="A18" s="19">
        <f t="shared" si="10"/>
        <v>25</v>
      </c>
      <c r="B18" s="9">
        <f t="shared" si="2"/>
        <v>125</v>
      </c>
      <c r="C18" s="10">
        <f t="shared" si="3"/>
        <v>13750</v>
      </c>
      <c r="D18" s="9">
        <f t="shared" si="1"/>
        <v>5000</v>
      </c>
      <c r="E18" s="10">
        <f t="shared" si="4"/>
        <v>18750</v>
      </c>
      <c r="F18" s="11">
        <f t="shared" si="0"/>
        <v>110</v>
      </c>
      <c r="G18" s="11">
        <f t="shared" si="5"/>
        <v>110</v>
      </c>
      <c r="H18" s="11">
        <f t="shared" si="6"/>
        <v>40</v>
      </c>
      <c r="I18" s="11">
        <f t="shared" si="7"/>
        <v>150</v>
      </c>
      <c r="J18" s="11">
        <f t="shared" si="11"/>
        <v>160</v>
      </c>
      <c r="K18" s="11">
        <f t="shared" si="8"/>
        <v>20000</v>
      </c>
      <c r="L18" s="10">
        <f t="shared" si="9"/>
        <v>1250</v>
      </c>
    </row>
    <row r="19" spans="1:12">
      <c r="A19" s="25">
        <f t="shared" si="10"/>
        <v>30</v>
      </c>
      <c r="B19" s="26">
        <f t="shared" si="2"/>
        <v>150</v>
      </c>
      <c r="C19" s="27">
        <f t="shared" si="3"/>
        <v>16500</v>
      </c>
      <c r="D19" s="26">
        <f t="shared" si="1"/>
        <v>5000</v>
      </c>
      <c r="E19" s="27">
        <f t="shared" si="4"/>
        <v>21500</v>
      </c>
      <c r="F19" s="28">
        <f t="shared" si="0"/>
        <v>310</v>
      </c>
      <c r="G19" s="28">
        <f t="shared" si="5"/>
        <v>110</v>
      </c>
      <c r="H19" s="28">
        <f t="shared" si="6"/>
        <v>33.333333333333336</v>
      </c>
      <c r="I19" s="28">
        <f t="shared" si="7"/>
        <v>143.33333333333334</v>
      </c>
      <c r="J19" s="28">
        <f t="shared" si="11"/>
        <v>160</v>
      </c>
      <c r="K19" s="28">
        <f t="shared" si="8"/>
        <v>24000</v>
      </c>
      <c r="L19" s="27">
        <f t="shared" si="9"/>
        <v>2500</v>
      </c>
    </row>
    <row r="20" spans="1:12">
      <c r="A20" s="19">
        <f t="shared" si="10"/>
        <v>35</v>
      </c>
      <c r="B20" s="9">
        <f t="shared" si="2"/>
        <v>175</v>
      </c>
      <c r="C20" s="10">
        <f t="shared" si="3"/>
        <v>19250</v>
      </c>
      <c r="D20" s="9">
        <v>10000</v>
      </c>
      <c r="E20" s="10">
        <f t="shared" si="4"/>
        <v>29250</v>
      </c>
      <c r="F20" s="11">
        <f t="shared" si="0"/>
        <v>110</v>
      </c>
      <c r="G20" s="11">
        <f t="shared" si="5"/>
        <v>110</v>
      </c>
      <c r="H20" s="11">
        <f t="shared" si="6"/>
        <v>57.142857142857146</v>
      </c>
      <c r="I20" s="11">
        <f t="shared" si="7"/>
        <v>167.14285714285714</v>
      </c>
      <c r="J20" s="11">
        <f t="shared" si="11"/>
        <v>160</v>
      </c>
      <c r="K20" s="11">
        <f t="shared" si="8"/>
        <v>28000</v>
      </c>
      <c r="L20" s="10">
        <f t="shared" si="9"/>
        <v>-1250</v>
      </c>
    </row>
    <row r="21" spans="1:12">
      <c r="A21" s="25">
        <f t="shared" si="10"/>
        <v>40</v>
      </c>
      <c r="B21" s="26">
        <f t="shared" si="2"/>
        <v>200</v>
      </c>
      <c r="C21" s="27">
        <f t="shared" si="3"/>
        <v>22000</v>
      </c>
      <c r="D21" s="26">
        <f>+D20</f>
        <v>10000</v>
      </c>
      <c r="E21" s="27">
        <f t="shared" si="4"/>
        <v>32000</v>
      </c>
      <c r="F21" s="28">
        <f t="shared" si="0"/>
        <v>110</v>
      </c>
      <c r="G21" s="28">
        <f t="shared" si="5"/>
        <v>110</v>
      </c>
      <c r="H21" s="28">
        <f t="shared" si="6"/>
        <v>50</v>
      </c>
      <c r="I21" s="28">
        <f t="shared" si="7"/>
        <v>160</v>
      </c>
      <c r="J21" s="28">
        <f t="shared" si="11"/>
        <v>160</v>
      </c>
      <c r="K21" s="28">
        <f t="shared" si="8"/>
        <v>32000</v>
      </c>
      <c r="L21" s="27">
        <f t="shared" si="9"/>
        <v>0</v>
      </c>
    </row>
    <row r="22" spans="1:12">
      <c r="A22" s="19">
        <f t="shared" si="10"/>
        <v>45</v>
      </c>
      <c r="B22" s="9">
        <f t="shared" si="2"/>
        <v>225</v>
      </c>
      <c r="C22" s="10">
        <f t="shared" si="3"/>
        <v>24750</v>
      </c>
      <c r="D22" s="9">
        <f>+D21</f>
        <v>10000</v>
      </c>
      <c r="E22" s="10">
        <f t="shared" si="4"/>
        <v>34750</v>
      </c>
      <c r="F22" s="11">
        <f t="shared" si="0"/>
        <v>110</v>
      </c>
      <c r="G22" s="11">
        <f t="shared" si="5"/>
        <v>110</v>
      </c>
      <c r="H22" s="11">
        <f t="shared" si="6"/>
        <v>44.444444444444443</v>
      </c>
      <c r="I22" s="11">
        <f t="shared" si="7"/>
        <v>154.44444444444446</v>
      </c>
      <c r="J22" s="11">
        <f t="shared" si="11"/>
        <v>160</v>
      </c>
      <c r="K22" s="11">
        <f t="shared" si="8"/>
        <v>36000</v>
      </c>
      <c r="L22" s="10">
        <f t="shared" si="9"/>
        <v>1250</v>
      </c>
    </row>
    <row r="23" spans="1:12">
      <c r="A23" s="25">
        <f t="shared" si="10"/>
        <v>50</v>
      </c>
      <c r="B23" s="26">
        <f t="shared" si="2"/>
        <v>250</v>
      </c>
      <c r="C23" s="27">
        <f t="shared" si="3"/>
        <v>27500</v>
      </c>
      <c r="D23" s="26">
        <f>+D22</f>
        <v>10000</v>
      </c>
      <c r="E23" s="27">
        <f t="shared" si="4"/>
        <v>37500</v>
      </c>
      <c r="F23" s="28">
        <f t="shared" si="0"/>
        <v>110</v>
      </c>
      <c r="G23" s="28">
        <f t="shared" si="5"/>
        <v>110</v>
      </c>
      <c r="H23" s="28">
        <f t="shared" si="6"/>
        <v>40</v>
      </c>
      <c r="I23" s="28">
        <f t="shared" si="7"/>
        <v>150</v>
      </c>
      <c r="J23" s="28">
        <f t="shared" si="11"/>
        <v>160</v>
      </c>
      <c r="K23" s="28">
        <f t="shared" si="8"/>
        <v>40000</v>
      </c>
      <c r="L23" s="27">
        <f t="shared" si="9"/>
        <v>2500</v>
      </c>
    </row>
    <row r="24" spans="1:12">
      <c r="A24" s="19">
        <f t="shared" si="10"/>
        <v>55</v>
      </c>
      <c r="B24" s="9">
        <f t="shared" si="2"/>
        <v>275</v>
      </c>
      <c r="C24" s="10">
        <f t="shared" si="3"/>
        <v>30250</v>
      </c>
      <c r="D24" s="9">
        <f>+D23</f>
        <v>10000</v>
      </c>
      <c r="E24" s="10">
        <f t="shared" si="4"/>
        <v>40250</v>
      </c>
      <c r="F24" s="11">
        <f t="shared" si="0"/>
        <v>110</v>
      </c>
      <c r="G24" s="11">
        <f t="shared" si="5"/>
        <v>110</v>
      </c>
      <c r="H24" s="11">
        <f t="shared" si="6"/>
        <v>36.363636363636367</v>
      </c>
      <c r="I24" s="11">
        <f t="shared" si="7"/>
        <v>146.36363636363637</v>
      </c>
      <c r="J24" s="11">
        <f t="shared" si="11"/>
        <v>160</v>
      </c>
      <c r="K24" s="11">
        <f t="shared" si="8"/>
        <v>44000</v>
      </c>
      <c r="L24" s="10">
        <f t="shared" si="9"/>
        <v>3750</v>
      </c>
    </row>
    <row r="25" spans="1:12">
      <c r="A25" s="25">
        <f t="shared" si="10"/>
        <v>60</v>
      </c>
      <c r="B25" s="26">
        <f t="shared" si="2"/>
        <v>300</v>
      </c>
      <c r="C25" s="27">
        <f t="shared" si="3"/>
        <v>33000</v>
      </c>
      <c r="D25" s="26">
        <f>+D24</f>
        <v>10000</v>
      </c>
      <c r="E25" s="27">
        <f t="shared" si="4"/>
        <v>43000</v>
      </c>
      <c r="F25" s="28">
        <f t="shared" si="0"/>
        <v>310</v>
      </c>
      <c r="G25" s="28">
        <f t="shared" si="5"/>
        <v>110</v>
      </c>
      <c r="H25" s="28">
        <f t="shared" si="6"/>
        <v>33.333333333333336</v>
      </c>
      <c r="I25" s="28">
        <f t="shared" si="7"/>
        <v>143.33333333333334</v>
      </c>
      <c r="J25" s="28">
        <f t="shared" si="11"/>
        <v>160</v>
      </c>
      <c r="K25" s="28">
        <f t="shared" si="8"/>
        <v>48000</v>
      </c>
      <c r="L25" s="27">
        <f t="shared" si="9"/>
        <v>5000</v>
      </c>
    </row>
    <row r="26" spans="1:12">
      <c r="A26" s="19">
        <f t="shared" si="10"/>
        <v>65</v>
      </c>
      <c r="B26" s="9">
        <f t="shared" si="2"/>
        <v>325</v>
      </c>
      <c r="C26" s="10">
        <f t="shared" si="3"/>
        <v>35750</v>
      </c>
      <c r="D26" s="9">
        <v>15000</v>
      </c>
      <c r="E26" s="10">
        <f t="shared" si="4"/>
        <v>50750</v>
      </c>
      <c r="F26" s="11">
        <f t="shared" si="0"/>
        <v>110</v>
      </c>
      <c r="G26" s="11">
        <f t="shared" si="5"/>
        <v>110</v>
      </c>
      <c r="H26" s="11">
        <f t="shared" si="6"/>
        <v>46.153846153846153</v>
      </c>
      <c r="I26" s="11">
        <f t="shared" si="7"/>
        <v>156.15384615384616</v>
      </c>
      <c r="J26" s="11">
        <f t="shared" si="11"/>
        <v>160</v>
      </c>
      <c r="K26" s="11">
        <f t="shared" si="8"/>
        <v>52000</v>
      </c>
      <c r="L26" s="10">
        <f t="shared" si="9"/>
        <v>1250</v>
      </c>
    </row>
    <row r="27" spans="1:12">
      <c r="A27" s="25">
        <f t="shared" si="10"/>
        <v>70</v>
      </c>
      <c r="B27" s="26">
        <f t="shared" si="2"/>
        <v>350</v>
      </c>
      <c r="C27" s="27">
        <f t="shared" si="3"/>
        <v>38500</v>
      </c>
      <c r="D27" s="26">
        <f>+D26</f>
        <v>15000</v>
      </c>
      <c r="E27" s="27">
        <f t="shared" si="4"/>
        <v>53500</v>
      </c>
      <c r="F27" s="28">
        <f t="shared" si="0"/>
        <v>110</v>
      </c>
      <c r="G27" s="28">
        <f t="shared" si="5"/>
        <v>110</v>
      </c>
      <c r="H27" s="28">
        <f t="shared" si="6"/>
        <v>42.857142857142854</v>
      </c>
      <c r="I27" s="28">
        <f t="shared" si="7"/>
        <v>152.85714285714286</v>
      </c>
      <c r="J27" s="28">
        <f t="shared" si="11"/>
        <v>160</v>
      </c>
      <c r="K27" s="28">
        <f t="shared" si="8"/>
        <v>56000</v>
      </c>
      <c r="L27" s="27">
        <f t="shared" si="9"/>
        <v>2500</v>
      </c>
    </row>
    <row r="28" spans="1:12">
      <c r="A28" s="19">
        <f t="shared" si="10"/>
        <v>75</v>
      </c>
      <c r="B28" s="9">
        <f t="shared" si="2"/>
        <v>375</v>
      </c>
      <c r="C28" s="10">
        <f t="shared" si="3"/>
        <v>41250</v>
      </c>
      <c r="D28" s="9">
        <f>+D27</f>
        <v>15000</v>
      </c>
      <c r="E28" s="10">
        <f t="shared" si="4"/>
        <v>56250</v>
      </c>
      <c r="F28" s="11">
        <f t="shared" si="0"/>
        <v>110</v>
      </c>
      <c r="G28" s="11">
        <f t="shared" si="5"/>
        <v>110</v>
      </c>
      <c r="H28" s="11">
        <f t="shared" si="6"/>
        <v>40</v>
      </c>
      <c r="I28" s="11">
        <f t="shared" si="7"/>
        <v>150</v>
      </c>
      <c r="J28" s="11">
        <f t="shared" si="11"/>
        <v>160</v>
      </c>
      <c r="K28" s="11">
        <f t="shared" si="8"/>
        <v>60000</v>
      </c>
      <c r="L28" s="10">
        <f t="shared" si="9"/>
        <v>3750</v>
      </c>
    </row>
    <row r="29" spans="1:12">
      <c r="A29" s="25">
        <f t="shared" si="10"/>
        <v>80</v>
      </c>
      <c r="B29" s="26">
        <f t="shared" si="2"/>
        <v>400</v>
      </c>
      <c r="C29" s="27">
        <f t="shared" si="3"/>
        <v>44000</v>
      </c>
      <c r="D29" s="26">
        <f>+D28</f>
        <v>15000</v>
      </c>
      <c r="E29" s="27">
        <f t="shared" si="4"/>
        <v>59000</v>
      </c>
      <c r="F29" s="28">
        <f t="shared" si="0"/>
        <v>110</v>
      </c>
      <c r="G29" s="28">
        <f t="shared" si="5"/>
        <v>110</v>
      </c>
      <c r="H29" s="28">
        <f t="shared" si="6"/>
        <v>37.5</v>
      </c>
      <c r="I29" s="28">
        <f t="shared" si="7"/>
        <v>147.5</v>
      </c>
      <c r="J29" s="28">
        <f t="shared" si="11"/>
        <v>160</v>
      </c>
      <c r="K29" s="28">
        <f t="shared" si="8"/>
        <v>64000</v>
      </c>
      <c r="L29" s="27">
        <f t="shared" si="9"/>
        <v>5000</v>
      </c>
    </row>
    <row r="30" spans="1:12">
      <c r="A30" s="20">
        <f t="shared" si="10"/>
        <v>85</v>
      </c>
      <c r="B30" s="12">
        <f t="shared" si="2"/>
        <v>425</v>
      </c>
      <c r="C30" s="16">
        <f t="shared" si="3"/>
        <v>46750</v>
      </c>
      <c r="D30" s="12">
        <f>+D29</f>
        <v>15000</v>
      </c>
      <c r="E30" s="16">
        <f t="shared" si="4"/>
        <v>61750</v>
      </c>
      <c r="F30" s="17"/>
      <c r="G30" s="18">
        <f t="shared" si="5"/>
        <v>110</v>
      </c>
      <c r="H30" s="18">
        <f t="shared" si="6"/>
        <v>35.294117647058826</v>
      </c>
      <c r="I30" s="18">
        <f t="shared" si="7"/>
        <v>145.29411764705881</v>
      </c>
      <c r="J30" s="18">
        <f t="shared" si="11"/>
        <v>160</v>
      </c>
      <c r="K30" s="18">
        <f t="shared" si="8"/>
        <v>68000</v>
      </c>
      <c r="L30" s="16">
        <f t="shared" si="9"/>
        <v>6250</v>
      </c>
    </row>
    <row r="31" spans="1:12">
      <c r="H31" s="3"/>
      <c r="I31" s="3"/>
    </row>
    <row r="32" spans="1:12" ht="15.75">
      <c r="A32" s="21" t="s">
        <v>20</v>
      </c>
    </row>
    <row r="33" spans="1:12" ht="101.25" customHeight="1">
      <c r="A33" s="41" t="s">
        <v>26</v>
      </c>
      <c r="B33" s="42"/>
      <c r="C33" s="42"/>
      <c r="D33" s="42"/>
      <c r="E33" s="42"/>
      <c r="F33" s="42"/>
      <c r="G33" s="42"/>
      <c r="H33" s="42"/>
      <c r="I33" s="42"/>
      <c r="J33" s="42"/>
      <c r="K33" s="42"/>
      <c r="L33" s="43"/>
    </row>
    <row r="35" spans="1:12" ht="15.75">
      <c r="A35" s="21" t="s">
        <v>27</v>
      </c>
    </row>
    <row r="36" spans="1:12" ht="44.25" customHeight="1">
      <c r="A36" s="44" t="s">
        <v>28</v>
      </c>
      <c r="B36" s="45"/>
      <c r="C36" s="45"/>
      <c r="D36" s="45"/>
      <c r="E36" s="45"/>
      <c r="F36" s="45"/>
      <c r="G36" s="45"/>
      <c r="H36" s="45"/>
      <c r="I36" s="45"/>
      <c r="J36" s="45"/>
      <c r="K36" s="45"/>
      <c r="L36" s="46"/>
    </row>
  </sheetData>
  <mergeCells count="3">
    <mergeCell ref="A8:L8"/>
    <mergeCell ref="A33:L33"/>
    <mergeCell ref="A36:L36"/>
  </mergeCells>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Diagramme</vt:lpstr>
      </vt:variant>
      <vt:variant>
        <vt:i4>4</vt:i4>
      </vt:variant>
    </vt:vector>
  </HeadingPairs>
  <TitlesOfParts>
    <vt:vector size="7" baseType="lpstr">
      <vt:lpstr>Grundsätzliches</vt:lpstr>
      <vt:lpstr>TAB 6_3_1</vt:lpstr>
      <vt:lpstr>TAB_6_3_2</vt:lpstr>
      <vt:lpstr>D_6_3_1_Gesamte Kosten</vt:lpstr>
      <vt:lpstr>D_6_3_1_Durchschnittl Kosten</vt:lpstr>
      <vt:lpstr>D_6_3_2_Gesamte Kosten</vt:lpstr>
      <vt:lpstr>D_6_3_2_Durchschnittl Kosten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Leopold.KIRNER</dc:creator>
  <cp:lastModifiedBy>pollhammer</cp:lastModifiedBy>
  <dcterms:created xsi:type="dcterms:W3CDTF">2012-07-17T09:08:35Z</dcterms:created>
  <dcterms:modified xsi:type="dcterms:W3CDTF">2014-06-10T09:08:27Z</dcterms:modified>
</cp:coreProperties>
</file>