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W-Buch\BW-Buch Februar 2016\Umsatzsteuer ab 2016\"/>
    </mc:Choice>
  </mc:AlternateContent>
  <bookViews>
    <workbookView xWindow="0" yWindow="0" windowWidth="19200" windowHeight="10365" activeTab="1"/>
  </bookViews>
  <sheets>
    <sheet name="Umsatzsteuer" sheetId="2" r:id="rId1"/>
    <sheet name="Prognoserechnung" sheetId="3" r:id="rId2"/>
  </sheets>
  <calcPr calcId="152511"/>
</workbook>
</file>

<file path=xl/calcChain.xml><?xml version="1.0" encoding="utf-8"?>
<calcChain xmlns="http://schemas.openxmlformats.org/spreadsheetml/2006/main">
  <c r="H9" i="2" l="1"/>
  <c r="B7" i="2"/>
  <c r="D20" i="3" l="1"/>
  <c r="D14" i="3"/>
  <c r="D13" i="3"/>
  <c r="E9" i="3"/>
  <c r="E8" i="3"/>
  <c r="E7" i="3"/>
  <c r="E6" i="3"/>
  <c r="E10" i="3" l="1"/>
  <c r="D15" i="3"/>
  <c r="C7" i="2"/>
  <c r="H7" i="2"/>
  <c r="G6" i="2"/>
  <c r="G7" i="2" s="1"/>
  <c r="H11" i="2"/>
  <c r="H10" i="2"/>
  <c r="C9" i="2"/>
  <c r="C10" i="2"/>
  <c r="C11" i="2"/>
  <c r="H8" i="2"/>
  <c r="C8" i="2"/>
  <c r="E17" i="3" l="1"/>
  <c r="E18" i="3" s="1"/>
  <c r="I6" i="2"/>
  <c r="J6" i="2" s="1"/>
  <c r="I7" i="2"/>
  <c r="D7" i="2"/>
  <c r="E7" i="2" s="1"/>
  <c r="J7" i="2"/>
  <c r="K6" i="2"/>
  <c r="B8" i="2"/>
  <c r="K7" i="2" l="1"/>
  <c r="G8" i="2"/>
  <c r="D8" i="2"/>
  <c r="E8" i="2" s="1"/>
  <c r="I8" i="2" l="1"/>
  <c r="B9" i="2"/>
  <c r="G9" i="2" s="1"/>
  <c r="I9" i="2" s="1"/>
  <c r="J9" i="2" l="1"/>
  <c r="K8" i="2"/>
  <c r="J8" i="2"/>
  <c r="D9" i="2"/>
  <c r="E9" i="2" s="1"/>
  <c r="K9" i="2" l="1"/>
  <c r="B10" i="2"/>
  <c r="G10" i="2" s="1"/>
  <c r="I10" i="2" s="1"/>
  <c r="J10" i="2" l="1"/>
  <c r="D10" i="2"/>
  <c r="E10" i="2" s="1"/>
  <c r="K10" i="2" l="1"/>
  <c r="B11" i="2"/>
  <c r="G11" i="2" s="1"/>
  <c r="I11" i="2" s="1"/>
  <c r="J11" i="2" l="1"/>
  <c r="D11" i="2"/>
  <c r="E11" i="2" s="1"/>
  <c r="K11" i="2" l="1"/>
  <c r="K12" i="2" s="1"/>
</calcChain>
</file>

<file path=xl/sharedStrings.xml><?xml version="1.0" encoding="utf-8"?>
<sst xmlns="http://schemas.openxmlformats.org/spreadsheetml/2006/main" count="48" uniqueCount="44">
  <si>
    <t>Handelsstufe</t>
  </si>
  <si>
    <t>UST-Satz</t>
  </si>
  <si>
    <t>UST</t>
  </si>
  <si>
    <t>EP netto</t>
  </si>
  <si>
    <t>VP netto</t>
  </si>
  <si>
    <t>EP brutto</t>
  </si>
  <si>
    <t>VP brutto</t>
  </si>
  <si>
    <t>Vorlieferant = Einkauf</t>
  </si>
  <si>
    <t>Unternehmen</t>
  </si>
  <si>
    <t>Kunde = Verkaufspreis</t>
  </si>
  <si>
    <t>Produzent (Betriebsmittel)</t>
  </si>
  <si>
    <t>% UST-Satz</t>
  </si>
  <si>
    <t>Wertsteigerung
= Mehrwert</t>
  </si>
  <si>
    <t>UST - Zahllast</t>
  </si>
  <si>
    <t>UST
 = Vorsteuer</t>
  </si>
  <si>
    <t>Spalte (SP)</t>
  </si>
  <si>
    <t>1. Verarbeiter</t>
  </si>
  <si>
    <t>2. Verarbeiter</t>
  </si>
  <si>
    <t>Großhändler</t>
  </si>
  <si>
    <t>Kleinhändler</t>
  </si>
  <si>
    <t>Rohstofflieferant</t>
  </si>
  <si>
    <t>Berechnung der Umsatzssteuer</t>
  </si>
  <si>
    <t>4 (=2+3)</t>
  </si>
  <si>
    <t>3 (=1*2)</t>
  </si>
  <si>
    <t>6 (=1+5)</t>
  </si>
  <si>
    <t>8 (=6*7)</t>
  </si>
  <si>
    <t>9 (=6+8)</t>
  </si>
  <si>
    <t>10 (=8-3)</t>
  </si>
  <si>
    <t>Summe der vom Letztverbraucher zu zahlenden UST</t>
  </si>
  <si>
    <t>Nettobetrag</t>
  </si>
  <si>
    <t>Vorsteuer</t>
  </si>
  <si>
    <t>Produkterlöse</t>
  </si>
  <si>
    <t>Umsatzsteuer</t>
  </si>
  <si>
    <t>Ausgaben</t>
  </si>
  <si>
    <t>Prognoserechnung</t>
  </si>
  <si>
    <t>Honigdirektverkauf an Konsumenten</t>
  </si>
  <si>
    <t>Mastschweineverkauf an Schlachthof</t>
  </si>
  <si>
    <t>Verpackungen, Gläser,</t>
  </si>
  <si>
    <t>Geplante Investition</t>
  </si>
  <si>
    <t>Maschinenringleistungen</t>
  </si>
  <si>
    <t>Milchverkauf an Molkerei</t>
  </si>
  <si>
    <t>Fertigfuttermittel</t>
  </si>
  <si>
    <t>USt-Zahllast pro Jahr</t>
  </si>
  <si>
    <t>USt-Zahllast in 5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</si>
</sst>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2" fillId="0" borderId="14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 vertical="top" wrapText="1"/>
    </xf>
    <xf numFmtId="165" fontId="4" fillId="0" borderId="0" xfId="0" applyNumberFormat="1" applyFont="1"/>
    <xf numFmtId="0" fontId="6" fillId="0" borderId="17" xfId="0" applyFont="1" applyFill="1" applyBorder="1" applyAlignment="1">
      <alignment vertical="top" wrapText="1"/>
    </xf>
    <xf numFmtId="165" fontId="6" fillId="0" borderId="18" xfId="1" applyNumberFormat="1" applyFont="1" applyFill="1" applyBorder="1" applyAlignment="1">
      <alignment horizontal="right" vertical="top" wrapText="1"/>
    </xf>
    <xf numFmtId="0" fontId="6" fillId="0" borderId="18" xfId="0" applyFont="1" applyFill="1" applyBorder="1" applyAlignment="1">
      <alignment horizontal="right" vertical="top" wrapText="1"/>
    </xf>
    <xf numFmtId="0" fontId="5" fillId="3" borderId="29" xfId="0" applyFont="1" applyFill="1" applyBorder="1" applyAlignment="1">
      <alignment vertical="top" wrapText="1"/>
    </xf>
    <xf numFmtId="165" fontId="5" fillId="3" borderId="30" xfId="1" applyNumberFormat="1" applyFont="1" applyFill="1" applyBorder="1" applyAlignment="1">
      <alignment horizontal="right" vertical="top" wrapText="1"/>
    </xf>
    <xf numFmtId="0" fontId="5" fillId="3" borderId="30" xfId="0" applyFont="1" applyFill="1" applyBorder="1" applyAlignment="1">
      <alignment horizontal="right" vertical="top" wrapText="1"/>
    </xf>
    <xf numFmtId="165" fontId="5" fillId="3" borderId="31" xfId="0" applyNumberFormat="1" applyFont="1" applyFill="1" applyBorder="1" applyAlignment="1">
      <alignment horizontal="right" vertical="top" wrapText="1"/>
    </xf>
    <xf numFmtId="0" fontId="6" fillId="0" borderId="23" xfId="0" applyFont="1" applyFill="1" applyBorder="1" applyAlignment="1">
      <alignment vertical="top" wrapText="1"/>
    </xf>
    <xf numFmtId="165" fontId="6" fillId="0" borderId="24" xfId="1" applyNumberFormat="1" applyFont="1" applyFill="1" applyBorder="1" applyAlignment="1">
      <alignment horizontal="right" vertical="top" wrapText="1"/>
    </xf>
    <xf numFmtId="0" fontId="6" fillId="0" borderId="24" xfId="0" applyFont="1" applyFill="1" applyBorder="1" applyAlignment="1">
      <alignment horizontal="right" vertical="top" wrapText="1"/>
    </xf>
    <xf numFmtId="0" fontId="6" fillId="0" borderId="25" xfId="0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165" fontId="5" fillId="3" borderId="30" xfId="0" applyNumberFormat="1" applyFont="1" applyFill="1" applyBorder="1" applyAlignment="1">
      <alignment horizontal="right" vertical="top" wrapText="1"/>
    </xf>
    <xf numFmtId="0" fontId="5" fillId="3" borderId="31" xfId="0" applyFont="1" applyFill="1" applyBorder="1" applyAlignment="1">
      <alignment horizontal="right" vertical="top" wrapText="1"/>
    </xf>
    <xf numFmtId="165" fontId="5" fillId="0" borderId="1" xfId="1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right" vertical="top" wrapText="1"/>
    </xf>
    <xf numFmtId="165" fontId="5" fillId="0" borderId="12" xfId="0" applyNumberFormat="1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4" borderId="26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9" xfId="0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19" sqref="E19"/>
    </sheetView>
  </sheetViews>
  <sheetFormatPr baseColWidth="10" defaultRowHeight="15" x14ac:dyDescent="0.25"/>
  <cols>
    <col min="1" max="1" width="27.140625" customWidth="1"/>
    <col min="2" max="5" width="10.7109375" customWidth="1"/>
    <col min="6" max="6" width="14.85546875" customWidth="1"/>
    <col min="7" max="10" width="10.7109375" customWidth="1"/>
    <col min="11" max="11" width="14.5703125" customWidth="1"/>
  </cols>
  <sheetData>
    <row r="1" spans="1:11" x14ac:dyDescent="0.25">
      <c r="A1" s="1" t="s">
        <v>21</v>
      </c>
    </row>
    <row r="2" spans="1:11" ht="15.75" thickBot="1" x14ac:dyDescent="0.3"/>
    <row r="3" spans="1:11" s="2" customFormat="1" x14ac:dyDescent="0.25">
      <c r="A3" s="64" t="s">
        <v>0</v>
      </c>
      <c r="B3" s="61" t="s">
        <v>7</v>
      </c>
      <c r="C3" s="62"/>
      <c r="D3" s="62"/>
      <c r="E3" s="63"/>
      <c r="F3" s="24" t="s">
        <v>8</v>
      </c>
      <c r="G3" s="61" t="s">
        <v>9</v>
      </c>
      <c r="H3" s="62"/>
      <c r="I3" s="62"/>
      <c r="J3" s="63"/>
      <c r="K3" s="25" t="s">
        <v>8</v>
      </c>
    </row>
    <row r="4" spans="1:11" s="2" customFormat="1" ht="45.75" thickBot="1" x14ac:dyDescent="0.3">
      <c r="A4" s="65"/>
      <c r="B4" s="8" t="s">
        <v>3</v>
      </c>
      <c r="C4" s="9" t="s">
        <v>11</v>
      </c>
      <c r="D4" s="10" t="s">
        <v>14</v>
      </c>
      <c r="E4" s="11" t="s">
        <v>5</v>
      </c>
      <c r="F4" s="12" t="s">
        <v>12</v>
      </c>
      <c r="G4" s="8" t="s">
        <v>4</v>
      </c>
      <c r="H4" s="9" t="s">
        <v>1</v>
      </c>
      <c r="I4" s="9" t="s">
        <v>2</v>
      </c>
      <c r="J4" s="11" t="s">
        <v>6</v>
      </c>
      <c r="K4" s="13" t="s">
        <v>13</v>
      </c>
    </row>
    <row r="5" spans="1:11" ht="15.75" thickBot="1" x14ac:dyDescent="0.3">
      <c r="A5" s="18" t="s">
        <v>15</v>
      </c>
      <c r="B5" s="19">
        <v>1</v>
      </c>
      <c r="C5" s="20">
        <v>2</v>
      </c>
      <c r="D5" s="20" t="s">
        <v>23</v>
      </c>
      <c r="E5" s="21" t="s">
        <v>22</v>
      </c>
      <c r="F5" s="22">
        <v>5</v>
      </c>
      <c r="G5" s="19" t="s">
        <v>24</v>
      </c>
      <c r="H5" s="20">
        <v>7</v>
      </c>
      <c r="I5" s="20" t="s">
        <v>25</v>
      </c>
      <c r="J5" s="21" t="s">
        <v>26</v>
      </c>
      <c r="K5" s="23" t="s">
        <v>27</v>
      </c>
    </row>
    <row r="6" spans="1:11" x14ac:dyDescent="0.25">
      <c r="A6" s="71" t="s">
        <v>20</v>
      </c>
      <c r="B6" s="14">
        <v>0</v>
      </c>
      <c r="C6" s="15">
        <v>0</v>
      </c>
      <c r="D6" s="15">
        <v>0</v>
      </c>
      <c r="E6" s="16">
        <v>0</v>
      </c>
      <c r="F6" s="69">
        <v>500</v>
      </c>
      <c r="G6" s="14">
        <f>F6+B6</f>
        <v>500</v>
      </c>
      <c r="H6" s="15">
        <v>20</v>
      </c>
      <c r="I6" s="15">
        <f>G6*H6/100</f>
        <v>100</v>
      </c>
      <c r="J6" s="16">
        <f>I6+G6</f>
        <v>600</v>
      </c>
      <c r="K6" s="17">
        <f>I6-D6</f>
        <v>100</v>
      </c>
    </row>
    <row r="7" spans="1:11" x14ac:dyDescent="0.25">
      <c r="A7" s="72" t="s">
        <v>10</v>
      </c>
      <c r="B7" s="4">
        <f>IF(A7="","",G6)</f>
        <v>500</v>
      </c>
      <c r="C7" s="3">
        <f>IF(A7="","",20)</f>
        <v>20</v>
      </c>
      <c r="D7" s="3">
        <f>IF(A7="","",B7*C7/100)</f>
        <v>100</v>
      </c>
      <c r="E7" s="5">
        <f>IF(A7="","",B7+D7)</f>
        <v>600</v>
      </c>
      <c r="F7" s="70">
        <v>700</v>
      </c>
      <c r="G7" s="4">
        <f>IF(A7="","",F7+B7)</f>
        <v>1200</v>
      </c>
      <c r="H7" s="3">
        <f>IF(A7="","",20)</f>
        <v>20</v>
      </c>
      <c r="I7" s="3">
        <f>IF(A7="","",G7*H7/100)</f>
        <v>240</v>
      </c>
      <c r="J7" s="5">
        <f>IF(A7="","",I7+G7)</f>
        <v>1440</v>
      </c>
      <c r="K7" s="6">
        <f>IF(A7="","",I7-D7)</f>
        <v>140</v>
      </c>
    </row>
    <row r="8" spans="1:11" x14ac:dyDescent="0.25">
      <c r="A8" s="72" t="s">
        <v>16</v>
      </c>
      <c r="B8" s="4">
        <f>IF(A8="","",G7)</f>
        <v>1200</v>
      </c>
      <c r="C8" s="3">
        <f>IF(A8="","",20)</f>
        <v>20</v>
      </c>
      <c r="D8" s="3">
        <f>IF(A8="","",B8*C8/100)</f>
        <v>240</v>
      </c>
      <c r="E8" s="5">
        <f>IF(A8="","",B8+D8)</f>
        <v>1440</v>
      </c>
      <c r="F8" s="70">
        <v>1200</v>
      </c>
      <c r="G8" s="4">
        <f>IF(A8="","",F8+B8)</f>
        <v>2400</v>
      </c>
      <c r="H8" s="3">
        <f>IF(A8="","",20)</f>
        <v>20</v>
      </c>
      <c r="I8" s="3">
        <f>IF(A8="","",G8*H8/100)</f>
        <v>480</v>
      </c>
      <c r="J8" s="5">
        <f>IF(A8="","",I8+G8)</f>
        <v>2880</v>
      </c>
      <c r="K8" s="6">
        <f>IF(A8="","",I8-D8)</f>
        <v>240</v>
      </c>
    </row>
    <row r="9" spans="1:11" x14ac:dyDescent="0.25">
      <c r="A9" s="72" t="s">
        <v>17</v>
      </c>
      <c r="B9" s="4">
        <f t="shared" ref="B9:B10" si="0">IF(A9="","",G8)</f>
        <v>2400</v>
      </c>
      <c r="C9" s="3">
        <f t="shared" ref="C9:C10" si="1">IF(A9="","",20)</f>
        <v>20</v>
      </c>
      <c r="D9" s="3">
        <f t="shared" ref="D9:D10" si="2">IF(A9="","",B9*C9/100)</f>
        <v>480</v>
      </c>
      <c r="E9" s="5">
        <f t="shared" ref="E9:E10" si="3">IF(A9="","",B9+D9)</f>
        <v>2880</v>
      </c>
      <c r="F9" s="70">
        <v>600</v>
      </c>
      <c r="G9" s="4">
        <f t="shared" ref="G9:G10" si="4">IF(A9="","",F9+B9)</f>
        <v>3000</v>
      </c>
      <c r="H9" s="3">
        <f>IF(A9="","",20)</f>
        <v>20</v>
      </c>
      <c r="I9" s="3">
        <f t="shared" ref="I9:I10" si="5">IF(A9="","",G9*H9/100)</f>
        <v>600</v>
      </c>
      <c r="J9" s="5">
        <f t="shared" ref="J9:J10" si="6">IF(A9="","",I9+G9)</f>
        <v>3600</v>
      </c>
      <c r="K9" s="6">
        <f t="shared" ref="K9:K10" si="7">IF(A9="","",I9-D9)</f>
        <v>120</v>
      </c>
    </row>
    <row r="10" spans="1:11" x14ac:dyDescent="0.25">
      <c r="A10" s="72" t="s">
        <v>18</v>
      </c>
      <c r="B10" s="4">
        <f t="shared" si="0"/>
        <v>3000</v>
      </c>
      <c r="C10" s="3">
        <f t="shared" si="1"/>
        <v>20</v>
      </c>
      <c r="D10" s="3">
        <f t="shared" si="2"/>
        <v>600</v>
      </c>
      <c r="E10" s="5">
        <f t="shared" si="3"/>
        <v>3600</v>
      </c>
      <c r="F10" s="70">
        <v>1300</v>
      </c>
      <c r="G10" s="4">
        <f t="shared" si="4"/>
        <v>4300</v>
      </c>
      <c r="H10" s="3">
        <f t="shared" ref="H10" si="8">IF(A10="","",20)</f>
        <v>20</v>
      </c>
      <c r="I10" s="3">
        <f t="shared" si="5"/>
        <v>860</v>
      </c>
      <c r="J10" s="5">
        <f t="shared" si="6"/>
        <v>5160</v>
      </c>
      <c r="K10" s="6">
        <f t="shared" si="7"/>
        <v>260</v>
      </c>
    </row>
    <row r="11" spans="1:11" x14ac:dyDescent="0.25">
      <c r="A11" s="72" t="s">
        <v>19</v>
      </c>
      <c r="B11" s="4">
        <f>IF(A11="","",G10)</f>
        <v>4300</v>
      </c>
      <c r="C11" s="3">
        <f>IF(A11="","",20)</f>
        <v>20</v>
      </c>
      <c r="D11" s="3">
        <f>IF(A11="","",B11*C11/100)</f>
        <v>860</v>
      </c>
      <c r="E11" s="5">
        <f>IF(A11="","",B11+D11)</f>
        <v>5160</v>
      </c>
      <c r="F11" s="70">
        <v>1900</v>
      </c>
      <c r="G11" s="4">
        <f>IF(A11="","",F11+B11)</f>
        <v>6200</v>
      </c>
      <c r="H11" s="3">
        <f>IF(A11="","",20)</f>
        <v>20</v>
      </c>
      <c r="I11" s="3">
        <f>IF(A11="","",G11*H11/100)</f>
        <v>1240</v>
      </c>
      <c r="J11" s="5">
        <f>IF(A11="","",I11+G11)</f>
        <v>7440</v>
      </c>
      <c r="K11" s="6">
        <f>IF(A11="","",I11-D11)</f>
        <v>380</v>
      </c>
    </row>
    <row r="12" spans="1:11" ht="15.75" thickBot="1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K12" s="7">
        <f>SUM(K6:K11)</f>
        <v>1240</v>
      </c>
    </row>
  </sheetData>
  <sheetProtection sheet="1" objects="1" scenarios="1"/>
  <mergeCells count="4">
    <mergeCell ref="B3:E3"/>
    <mergeCell ref="G3:J3"/>
    <mergeCell ref="A3:A4"/>
    <mergeCell ref="A12:J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90" zoomScaleNormal="90" workbookViewId="0">
      <selection activeCell="A23" sqref="A23"/>
    </sheetView>
  </sheetViews>
  <sheetFormatPr baseColWidth="10" defaultRowHeight="15" x14ac:dyDescent="0.25"/>
  <cols>
    <col min="1" max="1" width="51.5703125" style="27" customWidth="1"/>
    <col min="2" max="2" width="15" style="27" customWidth="1"/>
    <col min="3" max="16384" width="11.42578125" style="27"/>
  </cols>
  <sheetData>
    <row r="1" spans="1:8" ht="18.75" x14ac:dyDescent="0.3">
      <c r="A1" s="26" t="s">
        <v>34</v>
      </c>
    </row>
    <row r="3" spans="1:8" ht="15.75" thickBot="1" x14ac:dyDescent="0.3"/>
    <row r="4" spans="1:8" ht="15" customHeight="1" x14ac:dyDescent="0.25">
      <c r="A4" s="28"/>
      <c r="B4" s="29" t="s">
        <v>29</v>
      </c>
      <c r="C4" s="29" t="s">
        <v>1</v>
      </c>
      <c r="D4" s="29" t="s">
        <v>30</v>
      </c>
      <c r="E4" s="30" t="s">
        <v>2</v>
      </c>
    </row>
    <row r="5" spans="1:8" ht="15" customHeight="1" x14ac:dyDescent="0.25">
      <c r="A5" s="31" t="s">
        <v>31</v>
      </c>
      <c r="B5" s="32"/>
      <c r="C5" s="33"/>
      <c r="D5" s="33"/>
      <c r="E5" s="34"/>
    </row>
    <row r="6" spans="1:8" ht="15" customHeight="1" x14ac:dyDescent="0.25">
      <c r="A6" s="35" t="s">
        <v>40</v>
      </c>
      <c r="B6" s="32">
        <v>65000</v>
      </c>
      <c r="C6" s="33">
        <v>13</v>
      </c>
      <c r="D6" s="33"/>
      <c r="E6" s="36">
        <f>B6*C6/100</f>
        <v>8450</v>
      </c>
      <c r="H6" s="37"/>
    </row>
    <row r="7" spans="1:8" ht="15" customHeight="1" x14ac:dyDescent="0.25">
      <c r="A7" s="35" t="s">
        <v>36</v>
      </c>
      <c r="B7" s="32">
        <v>10000</v>
      </c>
      <c r="C7" s="33">
        <v>13</v>
      </c>
      <c r="D7" s="33"/>
      <c r="E7" s="36">
        <f t="shared" ref="E7:E9" si="0">B7*C7/100</f>
        <v>1300</v>
      </c>
      <c r="H7" s="37"/>
    </row>
    <row r="8" spans="1:8" ht="15" customHeight="1" x14ac:dyDescent="0.25">
      <c r="A8" s="35" t="s">
        <v>35</v>
      </c>
      <c r="B8" s="32">
        <v>6000</v>
      </c>
      <c r="C8" s="33">
        <v>10</v>
      </c>
      <c r="D8" s="33"/>
      <c r="E8" s="36">
        <f t="shared" si="0"/>
        <v>600</v>
      </c>
    </row>
    <row r="9" spans="1:8" ht="15" customHeight="1" thickBot="1" x14ac:dyDescent="0.3">
      <c r="A9" s="38" t="s">
        <v>39</v>
      </c>
      <c r="B9" s="39">
        <v>3000</v>
      </c>
      <c r="C9" s="40">
        <v>20</v>
      </c>
      <c r="D9" s="40"/>
      <c r="E9" s="36">
        <f t="shared" si="0"/>
        <v>600</v>
      </c>
    </row>
    <row r="10" spans="1:8" ht="15" customHeight="1" thickBot="1" x14ac:dyDescent="0.3">
      <c r="A10" s="41" t="s">
        <v>32</v>
      </c>
      <c r="B10" s="42"/>
      <c r="C10" s="43"/>
      <c r="D10" s="43"/>
      <c r="E10" s="44">
        <f>SUM(E6:E9)</f>
        <v>10950</v>
      </c>
    </row>
    <row r="11" spans="1:8" ht="15" customHeight="1" x14ac:dyDescent="0.25">
      <c r="A11" s="45"/>
      <c r="B11" s="46"/>
      <c r="C11" s="47"/>
      <c r="D11" s="47"/>
      <c r="E11" s="48"/>
    </row>
    <row r="12" spans="1:8" ht="15" customHeight="1" x14ac:dyDescent="0.25">
      <c r="A12" s="31" t="s">
        <v>33</v>
      </c>
      <c r="B12" s="32"/>
      <c r="C12" s="33"/>
      <c r="D12" s="33"/>
      <c r="E12" s="34"/>
    </row>
    <row r="13" spans="1:8" ht="15" customHeight="1" x14ac:dyDescent="0.25">
      <c r="A13" s="35" t="s">
        <v>37</v>
      </c>
      <c r="B13" s="32">
        <v>25000</v>
      </c>
      <c r="C13" s="33">
        <v>20</v>
      </c>
      <c r="D13" s="49">
        <f>B13*C13/100</f>
        <v>5000</v>
      </c>
      <c r="E13" s="34"/>
    </row>
    <row r="14" spans="1:8" ht="15" customHeight="1" thickBot="1" x14ac:dyDescent="0.3">
      <c r="A14" s="38" t="s">
        <v>41</v>
      </c>
      <c r="B14" s="39">
        <v>22000</v>
      </c>
      <c r="C14" s="40">
        <v>13</v>
      </c>
      <c r="D14" s="49">
        <f>B14*C14/100</f>
        <v>2860</v>
      </c>
      <c r="E14" s="50"/>
    </row>
    <row r="15" spans="1:8" ht="15" customHeight="1" thickBot="1" x14ac:dyDescent="0.3">
      <c r="A15" s="41" t="s">
        <v>30</v>
      </c>
      <c r="B15" s="42"/>
      <c r="C15" s="43"/>
      <c r="D15" s="51">
        <f>SUM(D13:D14)</f>
        <v>7860</v>
      </c>
      <c r="E15" s="52"/>
    </row>
    <row r="16" spans="1:8" ht="15" customHeight="1" x14ac:dyDescent="0.25">
      <c r="A16" s="45"/>
      <c r="B16" s="46"/>
      <c r="C16" s="47"/>
      <c r="D16" s="47"/>
      <c r="E16" s="48"/>
    </row>
    <row r="17" spans="1:5" ht="15" customHeight="1" x14ac:dyDescent="0.25">
      <c r="A17" s="35" t="s">
        <v>42</v>
      </c>
      <c r="B17" s="32"/>
      <c r="C17" s="33"/>
      <c r="D17" s="33"/>
      <c r="E17" s="36">
        <f>E10-D15</f>
        <v>3090</v>
      </c>
    </row>
    <row r="18" spans="1:5" ht="15" customHeight="1" x14ac:dyDescent="0.25">
      <c r="A18" s="31" t="s">
        <v>43</v>
      </c>
      <c r="B18" s="53"/>
      <c r="C18" s="54"/>
      <c r="D18" s="54"/>
      <c r="E18" s="55">
        <f>E17*5</f>
        <v>15450</v>
      </c>
    </row>
    <row r="19" spans="1:5" ht="15" customHeight="1" x14ac:dyDescent="0.25">
      <c r="A19" s="35"/>
      <c r="B19" s="32"/>
      <c r="C19" s="33"/>
      <c r="D19" s="33"/>
      <c r="E19" s="34"/>
    </row>
    <row r="20" spans="1:5" ht="15" customHeight="1" thickBot="1" x14ac:dyDescent="0.3">
      <c r="A20" s="56" t="s">
        <v>38</v>
      </c>
      <c r="B20" s="57">
        <v>180000</v>
      </c>
      <c r="C20" s="58">
        <v>20</v>
      </c>
      <c r="D20" s="59">
        <f>B20*C20/100</f>
        <v>36000</v>
      </c>
      <c r="E20" s="6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Umsatzsteuer</vt:lpstr>
      <vt:lpstr>Prognoserechnung</vt:lpstr>
    </vt:vector>
  </TitlesOfParts>
  <Company>Amt der Stmk. Landesregierung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Eberdorfer</cp:lastModifiedBy>
  <cp:lastPrinted>2014-07-08T10:00:24Z</cp:lastPrinted>
  <dcterms:created xsi:type="dcterms:W3CDTF">2013-02-21T09:13:59Z</dcterms:created>
  <dcterms:modified xsi:type="dcterms:W3CDTF">2016-03-05T16:00:28Z</dcterms:modified>
</cp:coreProperties>
</file>